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cintrahrpayrollservices.sharepoint.com/sites/oss/OPERATIONAL READINESS/Schedules/2023_24/Supplier - new/"/>
    </mc:Choice>
  </mc:AlternateContent>
  <xr:revisionPtr revIDLastSave="24" documentId="8_{9DA7F18D-A041-4D46-A270-9FC73ADEBA2C}" xr6:coauthVersionLast="47" xr6:coauthVersionMax="47" xr10:uidLastSave="{3C550EBF-D29F-40C8-9C85-49D6DEF814FA}"/>
  <bookViews>
    <workbookView xWindow="-108" yWindow="-108" windowWidth="23256" windowHeight="12456" xr2:uid="{0F8590F7-22D9-4C6E-8537-229B09871205}"/>
  </bookViews>
  <sheets>
    <sheet name="Schedule" sheetId="1" r:id="rId1"/>
  </sheets>
  <definedNames>
    <definedName name="BankHols">Schedule!$AA$13:$AA$23</definedName>
    <definedName name="DateList">Schedule!$AE$1:$AE$42</definedName>
    <definedName name="OtherDates">Schedule!$R$11:$X$23</definedName>
    <definedName name="PayDate">Schedule!$M$8</definedName>
    <definedName name="Year">Schedule!$H$3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 l="1"/>
  <c r="V24" i="1" s="1"/>
  <c r="U24" i="1" s="1"/>
  <c r="T24" i="1" s="1"/>
  <c r="B12" i="1"/>
  <c r="S12" i="1" s="1"/>
  <c r="A13" i="1"/>
  <c r="A14" i="1" s="1"/>
  <c r="A15" i="1" s="1"/>
  <c r="A16" i="1" s="1"/>
  <c r="A17" i="1" s="1"/>
  <c r="A18" i="1" s="1"/>
  <c r="A19" i="1" s="1"/>
  <c r="A20" i="1" s="1"/>
  <c r="A21" i="1" s="1"/>
  <c r="A22" i="1" s="1"/>
  <c r="A23" i="1" s="1"/>
  <c r="B23" i="1" s="1"/>
  <c r="S23" i="1" s="1"/>
  <c r="R12" i="1" l="1"/>
  <c r="R23" i="1"/>
  <c r="C23" i="1"/>
  <c r="B20" i="1"/>
  <c r="C12" i="1"/>
  <c r="B19" i="1"/>
  <c r="B18" i="1"/>
  <c r="B17" i="1"/>
  <c r="B16" i="1"/>
  <c r="B15" i="1"/>
  <c r="S15" i="1" s="1"/>
  <c r="B22" i="1"/>
  <c r="B14" i="1"/>
  <c r="S14" i="1" s="1"/>
  <c r="B21" i="1"/>
  <c r="B13" i="1"/>
  <c r="S13" i="1" s="1"/>
  <c r="T12" i="1" l="1"/>
  <c r="U12" i="1"/>
  <c r="V12" i="1"/>
  <c r="W12" i="1"/>
  <c r="X12" i="1"/>
  <c r="U23" i="1"/>
  <c r="X23" i="1"/>
  <c r="T23" i="1"/>
  <c r="V23" i="1"/>
  <c r="W23" i="1"/>
  <c r="N12" i="1"/>
  <c r="C16" i="1"/>
  <c r="S16" i="1"/>
  <c r="C17" i="1"/>
  <c r="S17" i="1"/>
  <c r="C18" i="1"/>
  <c r="S18" i="1"/>
  <c r="C19" i="1"/>
  <c r="S19" i="1"/>
  <c r="C20" i="1"/>
  <c r="S20" i="1"/>
  <c r="C21" i="1"/>
  <c r="S21" i="1"/>
  <c r="C22" i="1"/>
  <c r="S22" i="1"/>
  <c r="N23" i="1"/>
  <c r="R15" i="1"/>
  <c r="C15" i="1"/>
  <c r="R13" i="1"/>
  <c r="C13" i="1"/>
  <c r="R14" i="1"/>
  <c r="C14" i="1"/>
  <c r="R20" i="1"/>
  <c r="R21" i="1"/>
  <c r="R22" i="1"/>
  <c r="R17" i="1"/>
  <c r="R16" i="1"/>
  <c r="R18" i="1"/>
  <c r="R19" i="1"/>
  <c r="N20" i="1" l="1"/>
  <c r="O20" i="1" s="1"/>
  <c r="N16" i="1"/>
  <c r="T16" i="1"/>
  <c r="U16" i="1"/>
  <c r="V16" i="1"/>
  <c r="W16" i="1"/>
  <c r="X16" i="1"/>
  <c r="N17" i="1"/>
  <c r="U17" i="1"/>
  <c r="T17" i="1"/>
  <c r="V17" i="1"/>
  <c r="X17" i="1"/>
  <c r="W17" i="1"/>
  <c r="T22" i="1"/>
  <c r="U22" i="1"/>
  <c r="V22" i="1"/>
  <c r="W22" i="1"/>
  <c r="X22" i="1"/>
  <c r="N15" i="1"/>
  <c r="U15" i="1"/>
  <c r="X15" i="1"/>
  <c r="T15" i="1"/>
  <c r="V15" i="1"/>
  <c r="W15" i="1"/>
  <c r="N21" i="1"/>
  <c r="U21" i="1"/>
  <c r="X21" i="1"/>
  <c r="T21" i="1"/>
  <c r="V21" i="1"/>
  <c r="W21" i="1"/>
  <c r="T20" i="1"/>
  <c r="U20" i="1"/>
  <c r="V20" i="1"/>
  <c r="X20" i="1"/>
  <c r="W20" i="1"/>
  <c r="N19" i="1"/>
  <c r="U19" i="1"/>
  <c r="X19" i="1"/>
  <c r="T19" i="1"/>
  <c r="V19" i="1"/>
  <c r="W19" i="1"/>
  <c r="N14" i="1"/>
  <c r="T14" i="1"/>
  <c r="U14" i="1"/>
  <c r="X14" i="1"/>
  <c r="V14" i="1"/>
  <c r="W14" i="1"/>
  <c r="N18" i="1"/>
  <c r="T18" i="1"/>
  <c r="X18" i="1"/>
  <c r="U18" i="1"/>
  <c r="V18" i="1"/>
  <c r="W18" i="1"/>
  <c r="N13" i="1"/>
  <c r="U13" i="1"/>
  <c r="X13" i="1"/>
  <c r="T13" i="1"/>
  <c r="V13" i="1"/>
  <c r="W13" i="1"/>
  <c r="O23" i="1"/>
  <c r="O12" i="1"/>
  <c r="N22" i="1"/>
  <c r="I20" i="1" l="1"/>
  <c r="F20" i="1"/>
  <c r="H20" i="1"/>
  <c r="E20" i="1"/>
  <c r="L20" i="1"/>
  <c r="K20" i="1"/>
  <c r="G20" i="1"/>
  <c r="J20" i="1"/>
  <c r="M20" i="1"/>
  <c r="H23" i="1"/>
  <c r="G23" i="1"/>
  <c r="H12" i="1"/>
  <c r="G12" i="1"/>
  <c r="M12" i="1"/>
  <c r="L12" i="1"/>
  <c r="K12" i="1"/>
  <c r="M23" i="1"/>
  <c r="L23" i="1"/>
  <c r="K23" i="1"/>
  <c r="F12" i="1"/>
  <c r="F23" i="1"/>
  <c r="J12" i="1"/>
  <c r="J23" i="1"/>
  <c r="E12" i="1"/>
  <c r="I23" i="1"/>
  <c r="E23" i="1"/>
  <c r="I12" i="1"/>
  <c r="O18" i="1"/>
  <c r="O15" i="1"/>
  <c r="O21" i="1"/>
  <c r="O13" i="1"/>
  <c r="O19" i="1"/>
  <c r="O14" i="1"/>
  <c r="O17" i="1"/>
  <c r="O22" i="1"/>
  <c r="O16" i="1"/>
  <c r="H17" i="1" l="1"/>
  <c r="G17" i="1"/>
  <c r="H19" i="1"/>
  <c r="G19" i="1"/>
  <c r="G16" i="1"/>
  <c r="H16" i="1"/>
  <c r="H14" i="1"/>
  <c r="G14" i="1"/>
  <c r="G13" i="1"/>
  <c r="H13" i="1"/>
  <c r="G21" i="1"/>
  <c r="H21" i="1"/>
  <c r="G15" i="1"/>
  <c r="H15" i="1"/>
  <c r="H18" i="1"/>
  <c r="G18" i="1"/>
  <c r="G22" i="1"/>
  <c r="H22" i="1"/>
  <c r="M22" i="1"/>
  <c r="L22" i="1"/>
  <c r="K22" i="1"/>
  <c r="M17" i="1"/>
  <c r="L17" i="1"/>
  <c r="K17" i="1"/>
  <c r="M14" i="1"/>
  <c r="L14" i="1"/>
  <c r="K14" i="1"/>
  <c r="M19" i="1"/>
  <c r="L19" i="1"/>
  <c r="K19" i="1"/>
  <c r="M13" i="1"/>
  <c r="L13" i="1"/>
  <c r="K13" i="1"/>
  <c r="M15" i="1"/>
  <c r="L15" i="1"/>
  <c r="K15" i="1"/>
  <c r="M18" i="1"/>
  <c r="L18" i="1"/>
  <c r="K18" i="1"/>
  <c r="M21" i="1"/>
  <c r="L21" i="1"/>
  <c r="K21" i="1"/>
  <c r="M16" i="1"/>
  <c r="L16" i="1"/>
  <c r="K16" i="1"/>
  <c r="F19" i="1"/>
  <c r="F21" i="1"/>
  <c r="F15" i="1"/>
  <c r="F18" i="1"/>
  <c r="F16" i="1"/>
  <c r="F22" i="1"/>
  <c r="F17" i="1"/>
  <c r="F14" i="1"/>
  <c r="F13" i="1"/>
  <c r="J16" i="1"/>
  <c r="J18" i="1"/>
  <c r="J22" i="1"/>
  <c r="J17" i="1"/>
  <c r="J14" i="1"/>
  <c r="J19" i="1"/>
  <c r="J13" i="1"/>
  <c r="J21" i="1"/>
  <c r="J15" i="1"/>
  <c r="E18" i="1"/>
  <c r="E15" i="1"/>
  <c r="I14" i="1"/>
  <c r="I18" i="1"/>
  <c r="I15" i="1"/>
  <c r="I21" i="1"/>
  <c r="E21" i="1"/>
  <c r="I13" i="1"/>
  <c r="E13" i="1"/>
  <c r="I19" i="1"/>
  <c r="E19" i="1"/>
  <c r="E14" i="1"/>
  <c r="E17" i="1"/>
  <c r="I17" i="1"/>
  <c r="I22" i="1"/>
  <c r="E22" i="1"/>
  <c r="I16" i="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Cunningham</author>
  </authors>
  <commentList>
    <comment ref="T24" authorId="0" shapeId="0" xr:uid="{1480F02F-43D3-4A90-99DC-9CC96FAED6B1}">
      <text>
        <r>
          <rPr>
            <sz val="9"/>
            <color indexed="81"/>
            <rFont val="Tahoma"/>
            <family val="2"/>
          </rPr>
          <t>Weekday Return Type parameter</t>
        </r>
      </text>
    </comment>
  </commentList>
</comments>
</file>

<file path=xl/sharedStrings.xml><?xml version="1.0" encoding="utf-8"?>
<sst xmlns="http://schemas.openxmlformats.org/spreadsheetml/2006/main" count="64" uniqueCount="54">
  <si>
    <t>Download the schedule</t>
  </si>
  <si>
    <t>Select your pay date we have on file for you</t>
  </si>
  <si>
    <t>Follow the submission and sign off dates</t>
  </si>
  <si>
    <t>Select your pay date here from the drop-down list</t>
  </si>
  <si>
    <t>LWD</t>
  </si>
  <si>
    <t xml:space="preserve">Last Working Day of the month </t>
  </si>
  <si>
    <t>Last Fri of month</t>
  </si>
  <si>
    <t>Last Thu of month</t>
  </si>
  <si>
    <t>Last Wed of month</t>
  </si>
  <si>
    <t>Last Tue of month</t>
  </si>
  <si>
    <t>Last Mon of month</t>
  </si>
  <si>
    <t>Month No.</t>
  </si>
  <si>
    <t>Month</t>
  </si>
  <si>
    <t>Year</t>
  </si>
  <si>
    <t>Period</t>
  </si>
  <si>
    <t>Pay Day</t>
  </si>
  <si>
    <t>Row Nos</t>
  </si>
  <si>
    <t>Penultimate LWD</t>
  </si>
  <si>
    <t>Last Working Friday</t>
  </si>
  <si>
    <t>Last Working Thursday</t>
  </si>
  <si>
    <t>Last Working Wednesday</t>
  </si>
  <si>
    <t>Last Working Tuesday</t>
  </si>
  <si>
    <t>Last Working Monday</t>
  </si>
  <si>
    <t>UK Bank Holidays</t>
  </si>
  <si>
    <t>Date</t>
  </si>
  <si>
    <t>Event</t>
  </si>
  <si>
    <t>Good Friday</t>
  </si>
  <si>
    <t>Easter Monday</t>
  </si>
  <si>
    <t>Early May Bank Holiday</t>
  </si>
  <si>
    <t>Coronation of King Charles III</t>
  </si>
  <si>
    <t>Spring Bank Holiday</t>
  </si>
  <si>
    <t>Summer Bank Holiday</t>
  </si>
  <si>
    <t>Christmas Day</t>
  </si>
  <si>
    <t>Boxing Day</t>
  </si>
  <si>
    <t>New Year's Day (Substitute Day)</t>
  </si>
  <si>
    <t>* Please Note</t>
  </si>
  <si>
    <t>Annual Pay Award Processing Schedule</t>
  </si>
  <si>
    <t xml:space="preserve">Education </t>
  </si>
  <si>
    <t xml:space="preserve"> </t>
  </si>
  <si>
    <t>The annual pay awards are scheduled to be imported in readiness for the 1st edit so that any issues/errors discovered can be resolved in the 2nd edit.</t>
  </si>
  <si>
    <t xml:space="preserve">Cintra to Send Spine Point Uplift Parameters Export to The Customer
On Or Before 5pm  </t>
  </si>
  <si>
    <t xml:space="preserve">Cintra to Send Spine Point Increments for Employees Moving Spine Point/Grade/Pay Scale Export 
to The Customer 
On Or Before 5pm  </t>
  </si>
  <si>
    <t>Cintra to Import Spine Point Parameters by 5pm</t>
  </si>
  <si>
    <t>No movement can be made to the above timelines documented above without 30 days notice.
Any slippage in the timeline will result in the annual pay awards being processed in the following pay period.</t>
  </si>
  <si>
    <t>Cintra will import the requested changes into IQ directly and will perform a test on the import before the full file(s) are loaded.</t>
  </si>
  <si>
    <t>Checking must be performed by the Customer via the gross variance view on the salary &amp; allowance screen within the cloud portal, there is no  requirement to send any IQ reports to the Customer to complete these checks, and the Customers must completed the checks before the main 1st edit payroll is submitted.</t>
  </si>
  <si>
    <t>All data for processing the Annual pay awards (Parameters and employee incremental data) must be provided in Cintra's pre-defined format. No other formats will be accepted.</t>
  </si>
  <si>
    <t>Once Cintra has completed the pay award imports, it is The Customers responsibility to check that these have been actioned correctly and any changes are to or corrections are to be made by the Customer via the Cloud portal.</t>
  </si>
  <si>
    <t xml:space="preserve">The Customer to Request Spine Point Uplift Parameters Export 
On Or Before 5pm  </t>
  </si>
  <si>
    <t xml:space="preserve">The Customer to Request Spine Point Increments for Employees Moving Spine Point/Grade/Pay Scale Export 
On Or Before 5pm  </t>
  </si>
  <si>
    <t>The Customer to Return Spine Point Uplift Parameters for importing by 5pm</t>
  </si>
  <si>
    <t>The Customer to Return Increments for Employees Moving Spine Point/Grade/Pay Scale for importing
by 5pm</t>
  </si>
  <si>
    <t>Cintra to Import SpineIncrements  Point Employees Moving Spine Point/Grade/Pay Scale
by 5pm</t>
  </si>
  <si>
    <t>Customer to Complete their Internal Annual Pay Awards Processed Checks by 5pm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</si>
</sst>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mmm\ yyyy"/>
    <numFmt numFmtId="165" formatCode="mmmm"/>
    <numFmt numFmtId="166" formatCode="d/m/yy;@"/>
  </numFmts>
  <fonts count="33">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7"/>
      <name val="Arial"/>
      <family val="2"/>
    </font>
    <font>
      <b/>
      <sz val="20"/>
      <name val="Arial"/>
      <family val="2"/>
    </font>
    <font>
      <b/>
      <sz val="16"/>
      <name val="Arial"/>
      <family val="2"/>
    </font>
    <font>
      <b/>
      <sz val="10"/>
      <name val="Arial"/>
      <family val="2"/>
    </font>
    <font>
      <sz val="10"/>
      <name val="Arial"/>
      <family val="2"/>
    </font>
    <font>
      <b/>
      <sz val="14"/>
      <name val="Calibri"/>
      <family val="2"/>
      <scheme val="minor"/>
    </font>
    <font>
      <b/>
      <sz val="11"/>
      <color theme="1"/>
      <name val="Calibri (Body)"/>
    </font>
    <font>
      <b/>
      <sz val="11"/>
      <color theme="0"/>
      <name val="Calibri (Body)"/>
    </font>
    <font>
      <b/>
      <sz val="14"/>
      <name val="Arial"/>
      <family val="2"/>
    </font>
    <font>
      <sz val="14"/>
      <name val="Arial"/>
      <family val="2"/>
    </font>
    <font>
      <sz val="14"/>
      <name val="Calibri"/>
      <family val="2"/>
      <scheme val="minor"/>
    </font>
    <font>
      <b/>
      <sz val="11.5"/>
      <name val="Wingdings"/>
      <charset val="2"/>
    </font>
    <font>
      <sz val="16"/>
      <name val="Arial"/>
      <family val="2"/>
    </font>
    <font>
      <sz val="11"/>
      <color theme="1"/>
      <name val="Calibri (Body)"/>
    </font>
    <font>
      <sz val="11.5"/>
      <name val="Arial"/>
      <family val="2"/>
    </font>
    <font>
      <sz val="11"/>
      <color rgb="FF000000"/>
      <name val="Calibri"/>
      <family val="2"/>
      <scheme val="minor"/>
    </font>
    <font>
      <sz val="11"/>
      <name val="Calibri"/>
      <family val="2"/>
      <scheme val="minor"/>
    </font>
    <font>
      <b/>
      <sz val="12"/>
      <color theme="1"/>
      <name val="Arial"/>
      <family val="2"/>
    </font>
    <font>
      <sz val="11"/>
      <color theme="8" tint="-0.499984740745262"/>
      <name val="Calibri"/>
      <family val="2"/>
      <scheme val="minor"/>
    </font>
    <font>
      <sz val="11"/>
      <color rgb="FF233976"/>
      <name val="Calibri"/>
      <family val="2"/>
      <scheme val="minor"/>
    </font>
    <font>
      <sz val="11"/>
      <color rgb="FF0B0C0C"/>
      <name val="Calibri"/>
      <family val="2"/>
    </font>
    <font>
      <sz val="9"/>
      <color indexed="81"/>
      <name val="Tahoma"/>
      <family val="2"/>
    </font>
    <font>
      <b/>
      <sz val="11"/>
      <color theme="1"/>
      <name val="Calibri"/>
      <family val="2"/>
    </font>
    <font>
      <b/>
      <sz val="24"/>
      <color rgb="FF233976"/>
      <name val="Calibri"/>
      <family val="2"/>
    </font>
    <font>
      <b/>
      <sz val="20"/>
      <color rgb="FF94C11F"/>
      <name val="Calibri"/>
      <family val="2"/>
    </font>
    <font>
      <b/>
      <sz val="14"/>
      <name val="Calibri"/>
      <family val="2"/>
    </font>
    <font>
      <b/>
      <sz val="12"/>
      <name val="Calibri"/>
    </font>
    <font>
      <b/>
      <sz val="10"/>
      <name val="Calibri"/>
    </font>
    <font>
      <b/>
      <sz val="14"/>
      <name val="Calibri"/>
      <family val="2"/>
      <charset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
      <patternFill patternType="solid">
        <fgColor rgb="FFD9D9D9"/>
        <bgColor indexed="64"/>
      </patternFill>
    </fill>
  </fills>
  <borders count="27">
    <border>
      <left/>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thin">
        <color rgb="FF002060"/>
      </left>
      <right style="thick">
        <color theme="0"/>
      </right>
      <top/>
      <bottom/>
      <diagonal/>
    </border>
    <border>
      <left style="thick">
        <color theme="0"/>
      </left>
      <right style="thin">
        <color rgb="FF002060"/>
      </right>
      <top/>
      <bottom/>
      <diagonal/>
    </border>
    <border>
      <left/>
      <right style="thin">
        <color rgb="FF94C11F"/>
      </right>
      <top/>
      <bottom/>
      <diagonal/>
    </border>
    <border>
      <left/>
      <right/>
      <top/>
      <bottom style="thin">
        <color rgb="FF94C11F"/>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bottom style="thin">
        <color rgb="FF94C11F"/>
      </bottom>
      <diagonal/>
    </border>
    <border>
      <left/>
      <right style="medium">
        <color rgb="FF233976"/>
      </right>
      <top style="medium">
        <color rgb="FF233976"/>
      </top>
      <bottom style="medium">
        <color rgb="FF233976"/>
      </bottom>
      <diagonal/>
    </border>
    <border>
      <left style="thin">
        <color rgb="FF233976"/>
      </left>
      <right/>
      <top style="thin">
        <color rgb="FF233976"/>
      </top>
      <bottom style="thin">
        <color rgb="FF233976"/>
      </bottom>
      <diagonal/>
    </border>
    <border>
      <left/>
      <right/>
      <top/>
      <bottom style="thin">
        <color theme="0"/>
      </bottom>
      <diagonal/>
    </border>
    <border>
      <left style="thin">
        <color rgb="FF233976"/>
      </left>
      <right style="thin">
        <color rgb="FF233976"/>
      </right>
      <top/>
      <bottom style="thin">
        <color rgb="FF233976"/>
      </bottom>
      <diagonal/>
    </border>
    <border>
      <left/>
      <right style="thin">
        <color rgb="FF94C11F"/>
      </right>
      <top/>
      <bottom style="thin">
        <color rgb="FF94C11F"/>
      </bottom>
      <diagonal/>
    </border>
    <border>
      <left/>
      <right style="thin">
        <color rgb="FF94C11F"/>
      </right>
      <top style="thin">
        <color rgb="FF94C11F"/>
      </top>
      <bottom style="thin">
        <color rgb="FF94C11F"/>
      </bottom>
      <diagonal/>
    </border>
    <border>
      <left/>
      <right/>
      <top style="thin">
        <color rgb="FF94C11F"/>
      </top>
      <bottom style="thin">
        <color rgb="FF94C11F"/>
      </bottom>
      <diagonal/>
    </border>
    <border>
      <left style="thin">
        <color theme="0" tint="-4.9989318521683403E-2"/>
      </left>
      <right style="thin">
        <color theme="0" tint="-4.9989318521683403E-2"/>
      </right>
      <top style="thin">
        <color theme="0"/>
      </top>
      <bottom/>
      <diagonal/>
    </border>
    <border>
      <left/>
      <right/>
      <top style="thin">
        <color theme="0"/>
      </top>
      <bottom/>
      <diagonal/>
    </border>
    <border>
      <left style="thin">
        <color theme="0" tint="-4.9989318521683403E-2"/>
      </left>
      <right/>
      <top style="thin">
        <color theme="0"/>
      </top>
      <bottom/>
      <diagonal/>
    </border>
    <border>
      <left style="thin">
        <color rgb="FF94C11F"/>
      </left>
      <right style="thin">
        <color rgb="FF94C11F"/>
      </right>
      <top/>
      <bottom/>
      <diagonal/>
    </border>
    <border>
      <left style="thin">
        <color rgb="FF233976"/>
      </left>
      <right/>
      <top/>
      <bottom/>
      <diagonal/>
    </border>
    <border>
      <left style="thin">
        <color rgb="FF94C11F"/>
      </left>
      <right/>
      <top style="thin">
        <color rgb="FF94C11F"/>
      </top>
      <bottom/>
      <diagonal/>
    </border>
    <border>
      <left/>
      <right style="thin">
        <color rgb="FF94C11F"/>
      </right>
      <top style="thin">
        <color rgb="FF94C11F"/>
      </top>
      <bottom/>
      <diagonal/>
    </border>
    <border>
      <left style="thin">
        <color rgb="FF94C11F"/>
      </left>
      <right/>
      <top/>
      <bottom style="thin">
        <color rgb="FF94C11F"/>
      </bottom>
      <diagonal/>
    </border>
    <border>
      <left style="thin">
        <color rgb="FF94C11F"/>
      </left>
      <right style="thin">
        <color rgb="FF94C11F"/>
      </right>
      <top style="thin">
        <color rgb="FF94C11F"/>
      </top>
      <bottom/>
      <diagonal/>
    </border>
    <border>
      <left style="thin">
        <color rgb="FF94C11F"/>
      </left>
      <right/>
      <top style="thin">
        <color rgb="FF94C11F"/>
      </top>
      <bottom style="thin">
        <color rgb="FF94C11F"/>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8" fillId="0" borderId="0"/>
  </cellStyleXfs>
  <cellXfs count="71">
    <xf numFmtId="0" fontId="0" fillId="0" borderId="0" xfId="0"/>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8" fillId="0" borderId="0" xfId="0" applyFont="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8" fillId="0" borderId="0" xfId="0" applyFont="1"/>
    <xf numFmtId="14" fontId="0" fillId="0" borderId="0" xfId="0" applyNumberFormat="1"/>
    <xf numFmtId="0" fontId="12" fillId="0" borderId="0" xfId="0" applyFont="1" applyAlignment="1">
      <alignment horizontal="center"/>
    </xf>
    <xf numFmtId="0" fontId="13" fillId="0" borderId="0" xfId="0" applyFont="1" applyAlignment="1">
      <alignment horizontal="center"/>
    </xf>
    <xf numFmtId="166" fontId="13" fillId="0" borderId="0" xfId="0" applyNumberFormat="1" applyFont="1" applyAlignment="1">
      <alignment horizontal="center"/>
    </xf>
    <xf numFmtId="166" fontId="13" fillId="0" borderId="0" xfId="0" applyNumberFormat="1" applyFont="1" applyAlignment="1">
      <alignment vertical="center"/>
    </xf>
    <xf numFmtId="166" fontId="13" fillId="0" borderId="0" xfId="0" applyNumberFormat="1" applyFont="1" applyAlignment="1">
      <alignment wrapText="1"/>
    </xf>
    <xf numFmtId="0" fontId="15" fillId="0" borderId="0" xfId="0" applyFont="1" applyAlignment="1">
      <alignment horizontal="center"/>
    </xf>
    <xf numFmtId="0" fontId="7" fillId="0" borderId="0" xfId="0" applyFont="1" applyAlignment="1">
      <alignment horizontal="center" vertical="top" wrapText="1"/>
    </xf>
    <xf numFmtId="164" fontId="0" fillId="0" borderId="0" xfId="0" applyNumberFormat="1" applyAlignment="1">
      <alignment horizontal="center"/>
    </xf>
    <xf numFmtId="0" fontId="16" fillId="0" borderId="0" xfId="0" applyFont="1"/>
    <xf numFmtId="0" fontId="18" fillId="0" borderId="0" xfId="1" applyFont="1" applyAlignment="1">
      <alignment horizontal="left"/>
    </xf>
    <xf numFmtId="0" fontId="21" fillId="0" borderId="0" xfId="0" applyFont="1" applyAlignment="1">
      <alignment horizontal="left"/>
    </xf>
    <xf numFmtId="0" fontId="23" fillId="0" borderId="0" xfId="0" applyFont="1" applyAlignment="1">
      <alignment horizont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22" fillId="5" borderId="0" xfId="0" applyFont="1" applyFill="1" applyAlignment="1">
      <alignment horizontal="center"/>
    </xf>
    <xf numFmtId="0" fontId="8" fillId="0" borderId="12" xfId="0" applyFont="1" applyBorder="1" applyAlignment="1">
      <alignment horizontal="center" vertical="center" wrapText="1"/>
    </xf>
    <xf numFmtId="0" fontId="0" fillId="0" borderId="11" xfId="0" applyBorder="1" applyAlignment="1">
      <alignment horizontal="center"/>
    </xf>
    <xf numFmtId="0" fontId="9" fillId="0" borderId="11" xfId="0" applyFont="1" applyBorder="1" applyAlignment="1">
      <alignment horizontal="center"/>
    </xf>
    <xf numFmtId="164" fontId="14" fillId="0" borderId="6"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14" fillId="0" borderId="14" xfId="0" applyNumberFormat="1" applyFont="1" applyBorder="1" applyAlignment="1">
      <alignment horizontal="center" vertical="center"/>
    </xf>
    <xf numFmtId="164" fontId="14" fillId="0" borderId="15" xfId="0" applyNumberFormat="1" applyFont="1" applyBorder="1" applyAlignment="1">
      <alignment horizontal="center" vertical="center"/>
    </xf>
    <xf numFmtId="164" fontId="14" fillId="0" borderId="7" xfId="0" applyNumberFormat="1" applyFont="1" applyBorder="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164" fontId="14" fillId="0" borderId="0" xfId="0" applyNumberFormat="1" applyFont="1" applyAlignment="1">
      <alignment horizontal="center" vertical="center"/>
    </xf>
    <xf numFmtId="164" fontId="14" fillId="0" borderId="19" xfId="0" applyNumberFormat="1" applyFont="1" applyBorder="1" applyAlignment="1">
      <alignment horizontal="center" vertical="center"/>
    </xf>
    <xf numFmtId="0" fontId="2" fillId="0" borderId="10" xfId="0" applyFont="1" applyBorder="1" applyAlignment="1">
      <alignment horizontal="center"/>
    </xf>
    <xf numFmtId="0" fontId="0" fillId="0" borderId="10" xfId="0" applyBorder="1" applyAlignment="1">
      <alignment horizontal="center"/>
    </xf>
    <xf numFmtId="0" fontId="10" fillId="2" borderId="20" xfId="0" applyFont="1" applyFill="1" applyBorder="1" applyAlignment="1">
      <alignment horizontal="center" vertical="center" wrapText="1"/>
    </xf>
    <xf numFmtId="165" fontId="12" fillId="0" borderId="7" xfId="0" applyNumberFormat="1" applyFont="1" applyBorder="1" applyAlignment="1">
      <alignment horizontal="center"/>
    </xf>
    <xf numFmtId="0" fontId="13" fillId="0" borderId="7" xfId="0" applyFont="1" applyBorder="1" applyAlignment="1">
      <alignment horizontal="center"/>
    </xf>
    <xf numFmtId="0" fontId="19" fillId="4" borderId="5" xfId="0" applyFont="1" applyFill="1" applyBorder="1" applyAlignment="1">
      <alignment horizontal="center" vertical="center"/>
    </xf>
    <xf numFmtId="0" fontId="20" fillId="4" borderId="5" xfId="0" applyFont="1" applyFill="1" applyBorder="1" applyAlignment="1">
      <alignment horizontal="center" vertical="center"/>
    </xf>
    <xf numFmtId="0" fontId="24" fillId="4" borderId="5" xfId="0" applyFont="1" applyFill="1" applyBorder="1" applyAlignment="1">
      <alignment horizontal="center"/>
    </xf>
    <xf numFmtId="0" fontId="26" fillId="0" borderId="0" xfId="0" applyFont="1" applyAlignment="1">
      <alignment horizontal="left"/>
    </xf>
    <xf numFmtId="0" fontId="19" fillId="4" borderId="22" xfId="0" applyFont="1" applyFill="1" applyBorder="1" applyAlignment="1">
      <alignment horizontal="center" vertical="center"/>
    </xf>
    <xf numFmtId="0" fontId="20" fillId="4" borderId="13" xfId="0" applyFont="1" applyFill="1" applyBorder="1" applyAlignment="1">
      <alignment horizontal="center" vertical="center"/>
    </xf>
    <xf numFmtId="164" fontId="0" fillId="3" borderId="24" xfId="0" applyNumberFormat="1" applyFill="1" applyBorder="1" applyAlignment="1">
      <alignment horizontal="center" vertical="center"/>
    </xf>
    <xf numFmtId="164" fontId="0" fillId="3" borderId="19" xfId="0" applyNumberFormat="1" applyFill="1" applyBorder="1" applyAlignment="1">
      <alignment horizontal="center" vertical="center"/>
    </xf>
    <xf numFmtId="164" fontId="0" fillId="3" borderId="8" xfId="0" applyNumberFormat="1" applyFill="1" applyBorder="1" applyAlignment="1">
      <alignment horizontal="center" vertical="center"/>
    </xf>
    <xf numFmtId="164" fontId="14" fillId="0" borderId="24" xfId="0" applyNumberFormat="1" applyFont="1" applyBorder="1" applyAlignment="1">
      <alignment horizontal="center" vertical="center"/>
    </xf>
    <xf numFmtId="0" fontId="13" fillId="0" borderId="25" xfId="0" applyFont="1" applyBorder="1" applyAlignment="1">
      <alignment horizontal="center"/>
    </xf>
    <xf numFmtId="164" fontId="14" fillId="0" borderId="21" xfId="0" applyNumberFormat="1" applyFont="1" applyBorder="1" applyAlignment="1">
      <alignment horizontal="center" vertical="center"/>
    </xf>
    <xf numFmtId="164" fontId="14" fillId="0" borderId="25" xfId="0" applyNumberFormat="1" applyFont="1" applyBorder="1" applyAlignment="1">
      <alignment horizontal="center" vertical="center"/>
    </xf>
    <xf numFmtId="164" fontId="14" fillId="0" borderId="23" xfId="0" applyNumberFormat="1" applyFont="1" applyBorder="1" applyAlignment="1">
      <alignment horizontal="center" vertical="center"/>
    </xf>
    <xf numFmtId="0" fontId="32" fillId="6" borderId="26" xfId="0" applyFont="1" applyFill="1" applyBorder="1" applyAlignment="1">
      <alignment horizontal="center" vertical="center" wrapText="1"/>
    </xf>
    <xf numFmtId="0" fontId="17" fillId="0" borderId="0" xfId="0" applyFont="1" applyAlignment="1">
      <alignment horizontal="center" vertical="center" wrapText="1"/>
    </xf>
    <xf numFmtId="0" fontId="27" fillId="0" borderId="0" xfId="0" applyFont="1"/>
    <xf numFmtId="0" fontId="29" fillId="2" borderId="9" xfId="0" applyFont="1" applyFill="1" applyBorder="1" applyAlignment="1" applyProtection="1">
      <alignment horizontal="center" vertical="center"/>
      <protection locked="0"/>
    </xf>
    <xf numFmtId="166" fontId="31" fillId="0" borderId="7" xfId="0" quotePrefix="1" applyNumberFormat="1" applyFont="1" applyBorder="1" applyAlignment="1">
      <alignment horizontal="left" vertical="center" wrapText="1"/>
    </xf>
    <xf numFmtId="166" fontId="30" fillId="0" borderId="7" xfId="0" applyNumberFormat="1" applyFont="1" applyBorder="1" applyAlignment="1">
      <alignment horizontal="center" vertical="center"/>
    </xf>
    <xf numFmtId="0" fontId="31" fillId="0" borderId="7" xfId="0" applyFont="1" applyBorder="1" applyAlignment="1">
      <alignment horizontal="left"/>
    </xf>
    <xf numFmtId="0" fontId="28" fillId="0" borderId="0" xfId="0" applyFont="1" applyAlignment="1">
      <alignment horizontal="center"/>
    </xf>
    <xf numFmtId="0" fontId="27" fillId="0" borderId="0" xfId="0" applyFont="1" applyAlignment="1">
      <alignment horizontal="center" vertical="center"/>
    </xf>
    <xf numFmtId="0" fontId="1" fillId="5" borderId="1" xfId="0" applyFont="1" applyFill="1" applyBorder="1" applyAlignment="1">
      <alignment horizontal="center" vertical="center"/>
    </xf>
    <xf numFmtId="0" fontId="3" fillId="5" borderId="2" xfId="0" applyFont="1" applyFill="1" applyBorder="1" applyAlignment="1">
      <alignment horizontal="center" vertical="center"/>
    </xf>
    <xf numFmtId="166" fontId="31" fillId="0" borderId="25" xfId="0" quotePrefix="1" applyNumberFormat="1" applyFont="1" applyBorder="1" applyAlignment="1">
      <alignment horizontal="left" vertical="center" wrapText="1"/>
    </xf>
    <xf numFmtId="166" fontId="31" fillId="0" borderId="15" xfId="0" quotePrefix="1" applyNumberFormat="1" applyFont="1" applyBorder="1" applyAlignment="1">
      <alignment horizontal="left" vertical="center" wrapText="1"/>
    </xf>
  </cellXfs>
  <cellStyles count="2">
    <cellStyle name="Normal" xfId="0" builtinId="0"/>
    <cellStyle name="Normal 2" xfId="1" xr:uid="{82782FAA-938A-4185-ADCB-21C5AE5483A1}"/>
  </cellStyles>
  <dxfs count="6">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94C11F"/>
      <color rgb="FF233976"/>
      <color rgb="FF234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svg"/><Relationship Id="rId4" Type="http://schemas.openxmlformats.org/officeDocument/2006/relationships/image" Target="../media/image4.png"/><Relationship Id="rId9" Type="http://schemas.openxmlformats.org/officeDocument/2006/relationships/image" Target="../media/image9.svg"/></Relationships>
</file>

<file path=xl/drawings/drawing1.xml><?xml version="1.0" encoding="utf-8"?>
<xdr:wsDr xmlns:xdr="http://schemas.openxmlformats.org/drawingml/2006/spreadsheetDrawing" xmlns:a="http://schemas.openxmlformats.org/drawingml/2006/main">
  <xdr:twoCellAnchor editAs="oneCell">
    <xdr:from>
      <xdr:col>14</xdr:col>
      <xdr:colOff>14902</xdr:colOff>
      <xdr:row>0</xdr:row>
      <xdr:rowOff>43542</xdr:rowOff>
    </xdr:from>
    <xdr:to>
      <xdr:col>26</xdr:col>
      <xdr:colOff>858956</xdr:colOff>
      <xdr:row>2</xdr:row>
      <xdr:rowOff>211182</xdr:rowOff>
    </xdr:to>
    <xdr:pic>
      <xdr:nvPicPr>
        <xdr:cNvPr id="17" name="Picture 16">
          <a:extLst>
            <a:ext uri="{FF2B5EF4-FFF2-40B4-BE49-F238E27FC236}">
              <a16:creationId xmlns:a16="http://schemas.microsoft.com/office/drawing/2014/main" id="{8A32EFAA-B7D8-3B0A-251D-C1D16F381899}"/>
            </a:ext>
          </a:extLst>
        </xdr:cNvPr>
        <xdr:cNvPicPr>
          <a:picLocks noChangeAspect="1"/>
        </xdr:cNvPicPr>
      </xdr:nvPicPr>
      <xdr:blipFill>
        <a:blip xmlns:r="http://schemas.openxmlformats.org/officeDocument/2006/relationships" r:embed="rId1"/>
        <a:stretch>
          <a:fillRect/>
        </a:stretch>
      </xdr:blipFill>
      <xdr:spPr>
        <a:xfrm>
          <a:off x="10193045" y="228599"/>
          <a:ext cx="2854009" cy="1045029"/>
        </a:xfrm>
        <a:prstGeom prst="rect">
          <a:avLst/>
        </a:prstGeom>
      </xdr:spPr>
    </xdr:pic>
    <xdr:clientData/>
  </xdr:twoCellAnchor>
  <xdr:twoCellAnchor editAs="oneCell">
    <xdr:from>
      <xdr:col>10</xdr:col>
      <xdr:colOff>575039</xdr:colOff>
      <xdr:row>6</xdr:row>
      <xdr:rowOff>409302</xdr:rowOff>
    </xdr:from>
    <xdr:to>
      <xdr:col>10</xdr:col>
      <xdr:colOff>1387567</xdr:colOff>
      <xdr:row>7</xdr:row>
      <xdr:rowOff>723457</xdr:rowOff>
    </xdr:to>
    <xdr:pic>
      <xdr:nvPicPr>
        <xdr:cNvPr id="21" name="Graphic 20" descr="Right pointing backhand index with solid fill">
          <a:extLst>
            <a:ext uri="{FF2B5EF4-FFF2-40B4-BE49-F238E27FC236}">
              <a16:creationId xmlns:a16="http://schemas.microsoft.com/office/drawing/2014/main" id="{6F1B825C-922A-4DE2-96CF-F8D0EEFF5B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569110" y="2786016"/>
          <a:ext cx="809353" cy="731441"/>
        </a:xfrm>
        <a:prstGeom prst="rect">
          <a:avLst/>
        </a:prstGeom>
      </xdr:spPr>
    </xdr:pic>
    <xdr:clientData/>
  </xdr:twoCellAnchor>
  <xdr:twoCellAnchor editAs="oneCell">
    <xdr:from>
      <xdr:col>13</xdr:col>
      <xdr:colOff>0</xdr:colOff>
      <xdr:row>0</xdr:row>
      <xdr:rowOff>0</xdr:rowOff>
    </xdr:from>
    <xdr:to>
      <xdr:col>26</xdr:col>
      <xdr:colOff>818654</xdr:colOff>
      <xdr:row>2</xdr:row>
      <xdr:rowOff>135255</xdr:rowOff>
    </xdr:to>
    <xdr:pic>
      <xdr:nvPicPr>
        <xdr:cNvPr id="22" name="Picture 21">
          <a:extLst>
            <a:ext uri="{FF2B5EF4-FFF2-40B4-BE49-F238E27FC236}">
              <a16:creationId xmlns:a16="http://schemas.microsoft.com/office/drawing/2014/main" id="{62BB8CBE-AC42-4BD5-8424-F0090B1B5C7F}"/>
            </a:ext>
          </a:extLst>
        </xdr:cNvPr>
        <xdr:cNvPicPr>
          <a:picLocks noChangeAspect="1"/>
        </xdr:cNvPicPr>
      </xdr:nvPicPr>
      <xdr:blipFill>
        <a:blip xmlns:r="http://schemas.openxmlformats.org/officeDocument/2006/relationships" r:embed="rId1"/>
        <a:stretch>
          <a:fillRect/>
        </a:stretch>
      </xdr:blipFill>
      <xdr:spPr>
        <a:xfrm>
          <a:off x="10055679" y="0"/>
          <a:ext cx="2851832" cy="1025162"/>
        </a:xfrm>
        <a:prstGeom prst="rect">
          <a:avLst/>
        </a:prstGeom>
      </xdr:spPr>
    </xdr:pic>
    <xdr:clientData/>
  </xdr:twoCellAnchor>
  <xdr:twoCellAnchor>
    <xdr:from>
      <xdr:col>1</xdr:col>
      <xdr:colOff>725260</xdr:colOff>
      <xdr:row>4</xdr:row>
      <xdr:rowOff>124640</xdr:rowOff>
    </xdr:from>
    <xdr:to>
      <xdr:col>1</xdr:col>
      <xdr:colOff>1103157</xdr:colOff>
      <xdr:row>7</xdr:row>
      <xdr:rowOff>47035</xdr:rowOff>
    </xdr:to>
    <xdr:grpSp>
      <xdr:nvGrpSpPr>
        <xdr:cNvPr id="31" name="Group 30">
          <a:extLst>
            <a:ext uri="{FF2B5EF4-FFF2-40B4-BE49-F238E27FC236}">
              <a16:creationId xmlns:a16="http://schemas.microsoft.com/office/drawing/2014/main" id="{731D34AA-543A-8CCB-96BD-F29A165E9375}"/>
            </a:ext>
          </a:extLst>
        </xdr:cNvPr>
        <xdr:cNvGrpSpPr/>
      </xdr:nvGrpSpPr>
      <xdr:grpSpPr>
        <a:xfrm>
          <a:off x="725260" y="1670411"/>
          <a:ext cx="377897" cy="1163367"/>
          <a:chOff x="1184093" y="1434736"/>
          <a:chExt cx="385517" cy="1139418"/>
        </a:xfrm>
      </xdr:grpSpPr>
      <xdr:pic>
        <xdr:nvPicPr>
          <xdr:cNvPr id="26" name="Graphic 25" descr="Badge 1 outline">
            <a:extLst>
              <a:ext uri="{FF2B5EF4-FFF2-40B4-BE49-F238E27FC236}">
                <a16:creationId xmlns:a16="http://schemas.microsoft.com/office/drawing/2014/main" id="{8496B421-FC1B-E032-0FE2-5BD74DAC5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1184093" y="1434736"/>
            <a:ext cx="385517" cy="361905"/>
          </a:xfrm>
          <a:prstGeom prst="rect">
            <a:avLst/>
          </a:prstGeom>
        </xdr:spPr>
      </xdr:pic>
      <xdr:pic>
        <xdr:nvPicPr>
          <xdr:cNvPr id="28" name="Graphic 27" descr="Badge outline">
            <a:extLst>
              <a:ext uri="{FF2B5EF4-FFF2-40B4-BE49-F238E27FC236}">
                <a16:creationId xmlns:a16="http://schemas.microsoft.com/office/drawing/2014/main" id="{D4C196E6-08C4-7652-7188-2DB1F1D468D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184093" y="1836964"/>
            <a:ext cx="375240" cy="371430"/>
          </a:xfrm>
          <a:prstGeom prst="rect">
            <a:avLst/>
          </a:prstGeom>
        </xdr:spPr>
      </xdr:pic>
      <xdr:pic>
        <xdr:nvPicPr>
          <xdr:cNvPr id="30" name="Graphic 29" descr="Badge 3 outline">
            <a:extLst>
              <a:ext uri="{FF2B5EF4-FFF2-40B4-BE49-F238E27FC236}">
                <a16:creationId xmlns:a16="http://schemas.microsoft.com/office/drawing/2014/main" id="{3C25E2C5-94E8-4AA7-00A0-59493CA4345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184093" y="2214154"/>
            <a:ext cx="357755" cy="36000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AE2E4-358B-4B8F-9F71-C38083BB8FAE}">
  <sheetPr codeName="Sheet1"/>
  <dimension ref="A1:AF43"/>
  <sheetViews>
    <sheetView showGridLines="0" tabSelected="1" topLeftCell="B1" zoomScale="70" zoomScaleNormal="70" workbookViewId="0">
      <selection activeCell="M8" sqref="M8"/>
    </sheetView>
  </sheetViews>
  <sheetFormatPr defaultColWidth="6.5546875" defaultRowHeight="14.4"/>
  <cols>
    <col min="1" max="1" width="5.77734375" style="1" hidden="1" customWidth="1"/>
    <col min="2" max="2" width="16.21875" style="1" customWidth="1"/>
    <col min="3" max="3" width="8" style="1" customWidth="1"/>
    <col min="4" max="4" width="8.44140625" style="1" customWidth="1"/>
    <col min="5" max="5" width="22.44140625" style="1" customWidth="1"/>
    <col min="6" max="6" width="24.5546875" style="1" customWidth="1"/>
    <col min="7" max="7" width="21.6640625" style="1" customWidth="1"/>
    <col min="8" max="8" width="24.5546875" style="1" customWidth="1"/>
    <col min="9" max="11" width="21.6640625" style="1" customWidth="1"/>
    <col min="12" max="12" width="24.6640625" style="1" customWidth="1"/>
    <col min="13" max="13" width="27.21875" style="1" customWidth="1"/>
    <col min="14" max="14" width="22.44140625" style="1" hidden="1" customWidth="1"/>
    <col min="15" max="15" width="22.44140625" style="1" customWidth="1"/>
    <col min="16" max="16" width="2.33203125" style="1" customWidth="1"/>
    <col min="17" max="17" width="4.77734375" style="1" hidden="1" customWidth="1"/>
    <col min="18" max="18" width="17.21875" style="1" hidden="1" customWidth="1"/>
    <col min="19" max="19" width="16.77734375" style="1" hidden="1" customWidth="1"/>
    <col min="20" max="20" width="15.5546875" style="1" hidden="1" customWidth="1"/>
    <col min="21" max="21" width="16.21875" style="1" hidden="1" customWidth="1"/>
    <col min="22" max="22" width="17.21875" style="1" hidden="1" customWidth="1"/>
    <col min="23" max="23" width="16.21875" style="1" hidden="1" customWidth="1"/>
    <col min="24" max="24" width="20" style="1" hidden="1" customWidth="1"/>
    <col min="25" max="25" width="2.6640625" style="1" customWidth="1"/>
    <col min="26" max="26" width="2.109375" style="1" customWidth="1"/>
    <col min="27" max="27" width="18.77734375" style="1" customWidth="1"/>
    <col min="28" max="28" width="46" style="1" customWidth="1"/>
    <col min="29" max="29" width="6.5546875" style="1" customWidth="1"/>
    <col min="30" max="30" width="4.21875" style="1" hidden="1" customWidth="1"/>
    <col min="31" max="31" width="5.5546875" style="1" hidden="1" customWidth="1"/>
    <col min="32" max="32" width="6.5546875" style="1" hidden="1" customWidth="1"/>
    <col min="33" max="33" width="6.5546875" style="1" customWidth="1"/>
    <col min="34" max="16384" width="6.5546875" style="1"/>
  </cols>
  <sheetData>
    <row r="1" spans="1:31" ht="31.2">
      <c r="I1" s="60" t="s">
        <v>36</v>
      </c>
      <c r="J1" s="60"/>
      <c r="K1" s="60"/>
      <c r="L1" s="60"/>
      <c r="M1" s="60"/>
      <c r="AE1">
        <v>1</v>
      </c>
    </row>
    <row r="2" spans="1:31" ht="37.200000000000003" customHeight="1">
      <c r="H2" s="65" t="s">
        <v>37</v>
      </c>
      <c r="I2" s="65"/>
      <c r="J2" s="65"/>
      <c r="K2" s="65"/>
      <c r="L2" s="65"/>
      <c r="M2" s="65"/>
      <c r="N2" s="2"/>
      <c r="O2" s="2"/>
      <c r="Y2" s="21"/>
      <c r="AE2">
        <v>2</v>
      </c>
    </row>
    <row r="3" spans="1:31" ht="37.200000000000003" customHeight="1">
      <c r="H3" s="66">
        <v>2023</v>
      </c>
      <c r="I3" s="66"/>
      <c r="J3" s="66"/>
      <c r="K3" s="66"/>
      <c r="L3" s="66"/>
      <c r="M3" s="66"/>
      <c r="N3" s="2"/>
      <c r="O3" s="2"/>
      <c r="Y3" s="21"/>
      <c r="AB3" s="22"/>
      <c r="AE3">
        <v>3</v>
      </c>
    </row>
    <row r="4" spans="1:31" ht="16.95" customHeight="1">
      <c r="B4" s="25"/>
      <c r="C4" s="25"/>
      <c r="D4" s="25"/>
      <c r="E4" s="25"/>
      <c r="F4" s="25"/>
      <c r="G4" s="25"/>
      <c r="H4" s="25"/>
      <c r="I4" s="25"/>
      <c r="J4" s="25"/>
      <c r="K4" s="25"/>
      <c r="L4" s="25"/>
      <c r="M4" s="25"/>
      <c r="N4" s="25"/>
      <c r="O4" s="25"/>
      <c r="Y4" s="21"/>
      <c r="AE4">
        <v>4</v>
      </c>
    </row>
    <row r="5" spans="1:31" ht="32.549999999999997" customHeight="1">
      <c r="C5" s="47" t="s">
        <v>0</v>
      </c>
      <c r="I5" s="2"/>
      <c r="J5" s="2"/>
      <c r="K5" s="2"/>
      <c r="L5" s="2"/>
      <c r="M5" s="2"/>
      <c r="N5" s="2"/>
      <c r="O5" s="2"/>
      <c r="Y5" s="21"/>
      <c r="AE5">
        <v>5</v>
      </c>
    </row>
    <row r="6" spans="1:31" ht="32.549999999999997" customHeight="1">
      <c r="C6" s="47" t="s">
        <v>1</v>
      </c>
      <c r="I6" s="2"/>
      <c r="J6" s="2"/>
      <c r="K6" s="2"/>
      <c r="L6" s="2"/>
      <c r="M6" s="2"/>
      <c r="N6" s="2"/>
      <c r="O6" s="2"/>
      <c r="AE6">
        <v>6</v>
      </c>
    </row>
    <row r="7" spans="1:31" ht="32.549999999999997" customHeight="1" thickBot="1">
      <c r="C7" s="47" t="s">
        <v>2</v>
      </c>
      <c r="N7" s="3"/>
      <c r="O7" s="3"/>
      <c r="AE7">
        <v>7</v>
      </c>
    </row>
    <row r="8" spans="1:31" ht="59.55" customHeight="1" thickBot="1">
      <c r="C8" s="4"/>
      <c r="I8" s="4"/>
      <c r="J8" s="4"/>
      <c r="K8" s="4"/>
      <c r="L8" s="58" t="s">
        <v>3</v>
      </c>
      <c r="M8" s="61" t="s">
        <v>4</v>
      </c>
      <c r="N8" s="19"/>
      <c r="O8" s="19"/>
      <c r="AE8">
        <v>8</v>
      </c>
    </row>
    <row r="9" spans="1:31" ht="22.2" customHeight="1">
      <c r="B9" s="5"/>
      <c r="C9" s="5"/>
      <c r="D9" s="5"/>
      <c r="E9" s="5"/>
      <c r="F9" s="5"/>
      <c r="G9" s="5"/>
      <c r="H9" s="5"/>
      <c r="I9" s="5"/>
      <c r="J9" s="5"/>
      <c r="K9" s="5"/>
      <c r="L9" s="5"/>
      <c r="M9" s="5"/>
      <c r="N9" s="5"/>
      <c r="O9" s="5"/>
      <c r="AE9">
        <v>9</v>
      </c>
    </row>
    <row r="10" spans="1:31" ht="15" hidden="1" customHeight="1">
      <c r="A10" s="27"/>
      <c r="B10" s="28"/>
      <c r="C10" s="28"/>
      <c r="D10" s="27"/>
      <c r="E10" s="27">
        <v>-25</v>
      </c>
      <c r="F10" s="27">
        <v>-25</v>
      </c>
      <c r="G10" s="27">
        <v>-23</v>
      </c>
      <c r="H10" s="27">
        <v>-23</v>
      </c>
      <c r="I10" s="27">
        <v>-20</v>
      </c>
      <c r="J10" s="27">
        <v>-18</v>
      </c>
      <c r="K10" s="27">
        <v>-16</v>
      </c>
      <c r="L10" s="27">
        <v>-16</v>
      </c>
      <c r="M10" s="27">
        <v>-13</v>
      </c>
      <c r="N10" s="27"/>
      <c r="O10" s="27"/>
      <c r="R10" s="17" t="s">
        <v>5</v>
      </c>
      <c r="S10" s="17"/>
      <c r="T10" s="17" t="s">
        <v>6</v>
      </c>
      <c r="U10" s="17" t="s">
        <v>7</v>
      </c>
      <c r="V10" s="17" t="s">
        <v>8</v>
      </c>
      <c r="W10" s="17" t="s">
        <v>9</v>
      </c>
      <c r="X10" s="17" t="s">
        <v>10</v>
      </c>
      <c r="Z10" s="17"/>
      <c r="AE10">
        <v>10</v>
      </c>
    </row>
    <row r="11" spans="1:31" s="8" customFormat="1" ht="119.4" customHeight="1" thickBot="1">
      <c r="A11" s="26" t="s">
        <v>11</v>
      </c>
      <c r="B11" s="41" t="s">
        <v>12</v>
      </c>
      <c r="C11" s="34" t="s">
        <v>13</v>
      </c>
      <c r="D11" s="34" t="s">
        <v>14</v>
      </c>
      <c r="E11" s="34" t="s">
        <v>48</v>
      </c>
      <c r="F11" s="34" t="s">
        <v>49</v>
      </c>
      <c r="G11" s="34" t="s">
        <v>40</v>
      </c>
      <c r="H11" s="34" t="s">
        <v>41</v>
      </c>
      <c r="I11" s="34" t="s">
        <v>50</v>
      </c>
      <c r="J11" s="34" t="s">
        <v>51</v>
      </c>
      <c r="K11" s="34" t="s">
        <v>42</v>
      </c>
      <c r="L11" s="34" t="s">
        <v>52</v>
      </c>
      <c r="M11" s="34" t="s">
        <v>53</v>
      </c>
      <c r="N11" s="35" t="s">
        <v>15</v>
      </c>
      <c r="O11" s="36" t="s">
        <v>15</v>
      </c>
      <c r="P11" s="7"/>
      <c r="Q11" s="8" t="s">
        <v>16</v>
      </c>
      <c r="R11" s="6" t="s">
        <v>4</v>
      </c>
      <c r="S11" s="6" t="s">
        <v>17</v>
      </c>
      <c r="T11" s="6" t="s">
        <v>18</v>
      </c>
      <c r="U11" s="6" t="s">
        <v>19</v>
      </c>
      <c r="V11" s="6" t="s">
        <v>20</v>
      </c>
      <c r="W11" s="6" t="s">
        <v>21</v>
      </c>
      <c r="X11" s="6" t="s">
        <v>22</v>
      </c>
      <c r="Z11" s="6"/>
      <c r="AA11" s="67" t="s">
        <v>23</v>
      </c>
      <c r="AB11" s="68"/>
      <c r="AE11">
        <v>11</v>
      </c>
    </row>
    <row r="12" spans="1:31" ht="18.600000000000001" thickTop="1">
      <c r="A12" s="39">
        <v>4</v>
      </c>
      <c r="B12" s="42">
        <f t="shared" ref="B12:B23" si="0">DATE(Year,A12,1)</f>
        <v>45017</v>
      </c>
      <c r="C12" s="43">
        <f t="shared" ref="C12:C23" si="1">YEAR(B12)</f>
        <v>2023</v>
      </c>
      <c r="D12" s="43">
        <v>1</v>
      </c>
      <c r="E12" s="31">
        <f t="shared" ref="E12:M23" si="2">WORKDAY($O12,E$10,BankHols)</f>
        <v>45007</v>
      </c>
      <c r="F12" s="31">
        <f t="shared" si="2"/>
        <v>45007</v>
      </c>
      <c r="G12" s="31">
        <f t="shared" si="2"/>
        <v>45009</v>
      </c>
      <c r="H12" s="31">
        <f t="shared" si="2"/>
        <v>45009</v>
      </c>
      <c r="I12" s="33">
        <f t="shared" si="2"/>
        <v>45014</v>
      </c>
      <c r="J12" s="31">
        <f t="shared" si="2"/>
        <v>45016</v>
      </c>
      <c r="K12" s="31">
        <f t="shared" si="2"/>
        <v>45020</v>
      </c>
      <c r="L12" s="31">
        <f t="shared" si="2"/>
        <v>45020</v>
      </c>
      <c r="M12" s="33">
        <f t="shared" si="2"/>
        <v>45027</v>
      </c>
      <c r="N12" s="33" t="e">
        <f t="shared" ref="N12:N23" si="3">IF(DATE(YEAR(B12),MONTH(B12),PayDate)&gt;R12,R12,WORKDAY(DATE(YEAR(B12),MONTH(B12),PayDate +1),-1,BankHols))</f>
        <v>#VALUE!</v>
      </c>
      <c r="O12" s="33">
        <f t="shared" ref="O12:O23" si="4">IF(ISNUMBER(PayDate),N12,WORKDAY(HLOOKUP(PayDate,OtherDates,Q12,FALSE)+1,-1,BankHols))</f>
        <v>45044</v>
      </c>
      <c r="Q12" s="8">
        <v>2</v>
      </c>
      <c r="R12" s="18">
        <f t="shared" ref="R12:R23" si="5">WORKDAY(EOMONTH(B12,0)+1,-1,BankHols)</f>
        <v>45044</v>
      </c>
      <c r="S12" s="18">
        <f t="shared" ref="S12:S23" si="6">WORKDAY(EOMONTH(B12,0)+1,-2,BankHols)</f>
        <v>45043</v>
      </c>
      <c r="T12" s="18">
        <f t="shared" ref="T12:X23" si="7">IF(_xlfn.XLOOKUP($R12-(WEEKDAY($R12,T$24)-1),BankHols,BankHols,0)=0,$R12-(WEEKDAY($R12,T$24)-1),$R12-(WEEKDAY($R12,T$24)-1)-7)</f>
        <v>45044</v>
      </c>
      <c r="U12" s="18">
        <f t="shared" si="7"/>
        <v>45043</v>
      </c>
      <c r="V12" s="18">
        <f t="shared" si="7"/>
        <v>45042</v>
      </c>
      <c r="W12" s="18">
        <f t="shared" si="7"/>
        <v>45041</v>
      </c>
      <c r="X12" s="18">
        <f t="shared" si="7"/>
        <v>45040</v>
      </c>
      <c r="Z12" s="18"/>
      <c r="AA12" s="24" t="s">
        <v>24</v>
      </c>
      <c r="AB12" s="23" t="s">
        <v>25</v>
      </c>
      <c r="AE12">
        <v>12</v>
      </c>
    </row>
    <row r="13" spans="1:31" ht="18">
      <c r="A13" s="40">
        <f>A12+1</f>
        <v>5</v>
      </c>
      <c r="B13" s="42">
        <f t="shared" si="0"/>
        <v>45047</v>
      </c>
      <c r="C13" s="43">
        <f t="shared" si="1"/>
        <v>2023</v>
      </c>
      <c r="D13" s="43">
        <v>2</v>
      </c>
      <c r="E13" s="31">
        <f t="shared" si="2"/>
        <v>45037</v>
      </c>
      <c r="F13" s="31">
        <f t="shared" si="2"/>
        <v>45037</v>
      </c>
      <c r="G13" s="31">
        <f t="shared" si="2"/>
        <v>45041</v>
      </c>
      <c r="H13" s="31">
        <f t="shared" si="2"/>
        <v>45041</v>
      </c>
      <c r="I13" s="33">
        <f t="shared" si="2"/>
        <v>45044</v>
      </c>
      <c r="J13" s="31">
        <f t="shared" si="2"/>
        <v>45049</v>
      </c>
      <c r="K13" s="31">
        <f t="shared" si="2"/>
        <v>45051</v>
      </c>
      <c r="L13" s="31">
        <f t="shared" si="2"/>
        <v>45051</v>
      </c>
      <c r="M13" s="33">
        <f t="shared" si="2"/>
        <v>45057</v>
      </c>
      <c r="N13" s="33" t="e">
        <f t="shared" si="3"/>
        <v>#VALUE!</v>
      </c>
      <c r="O13" s="33">
        <f t="shared" si="4"/>
        <v>45077</v>
      </c>
      <c r="Q13" s="8">
        <v>3</v>
      </c>
      <c r="R13" s="18">
        <f t="shared" si="5"/>
        <v>45077</v>
      </c>
      <c r="S13" s="18">
        <f t="shared" si="6"/>
        <v>45076</v>
      </c>
      <c r="T13" s="18">
        <f t="shared" si="7"/>
        <v>45072</v>
      </c>
      <c r="U13" s="18">
        <f t="shared" si="7"/>
        <v>45071</v>
      </c>
      <c r="V13" s="18">
        <f t="shared" si="7"/>
        <v>45077</v>
      </c>
      <c r="W13" s="18">
        <f t="shared" si="7"/>
        <v>45076</v>
      </c>
      <c r="X13" s="18">
        <f t="shared" si="7"/>
        <v>45068</v>
      </c>
      <c r="Z13" s="18"/>
      <c r="AA13" s="50">
        <v>45023</v>
      </c>
      <c r="AB13" s="48" t="s">
        <v>26</v>
      </c>
      <c r="AE13">
        <v>13</v>
      </c>
    </row>
    <row r="14" spans="1:31" ht="18">
      <c r="A14" s="40">
        <f t="shared" ref="A14:A23" si="8">A13+1</f>
        <v>6</v>
      </c>
      <c r="B14" s="42">
        <f t="shared" si="0"/>
        <v>45078</v>
      </c>
      <c r="C14" s="43">
        <f t="shared" si="1"/>
        <v>2023</v>
      </c>
      <c r="D14" s="43">
        <v>3</v>
      </c>
      <c r="E14" s="31">
        <f t="shared" si="2"/>
        <v>45071</v>
      </c>
      <c r="F14" s="31">
        <f t="shared" si="2"/>
        <v>45071</v>
      </c>
      <c r="G14" s="31">
        <f t="shared" si="2"/>
        <v>45076</v>
      </c>
      <c r="H14" s="31">
        <f t="shared" si="2"/>
        <v>45076</v>
      </c>
      <c r="I14" s="33">
        <f t="shared" si="2"/>
        <v>45079</v>
      </c>
      <c r="J14" s="31">
        <f t="shared" si="2"/>
        <v>45083</v>
      </c>
      <c r="K14" s="31">
        <f t="shared" si="2"/>
        <v>45085</v>
      </c>
      <c r="L14" s="31">
        <f t="shared" si="2"/>
        <v>45085</v>
      </c>
      <c r="M14" s="33">
        <f t="shared" si="2"/>
        <v>45090</v>
      </c>
      <c r="N14" s="33" t="e">
        <f t="shared" si="3"/>
        <v>#VALUE!</v>
      </c>
      <c r="O14" s="33">
        <f t="shared" si="4"/>
        <v>45107</v>
      </c>
      <c r="Q14" s="8">
        <v>4</v>
      </c>
      <c r="R14" s="18">
        <f t="shared" si="5"/>
        <v>45107</v>
      </c>
      <c r="S14" s="18">
        <f t="shared" si="6"/>
        <v>45106</v>
      </c>
      <c r="T14" s="18">
        <f t="shared" si="7"/>
        <v>45107</v>
      </c>
      <c r="U14" s="18">
        <f t="shared" si="7"/>
        <v>45106</v>
      </c>
      <c r="V14" s="18">
        <f t="shared" si="7"/>
        <v>45105</v>
      </c>
      <c r="W14" s="18">
        <f t="shared" si="7"/>
        <v>45104</v>
      </c>
      <c r="X14" s="18">
        <f t="shared" si="7"/>
        <v>45103</v>
      </c>
      <c r="Z14" s="18"/>
      <c r="AA14" s="51">
        <v>45026</v>
      </c>
      <c r="AB14" s="44" t="s">
        <v>27</v>
      </c>
      <c r="AE14">
        <v>14</v>
      </c>
    </row>
    <row r="15" spans="1:31" ht="18">
      <c r="A15" s="40">
        <f t="shared" si="8"/>
        <v>7</v>
      </c>
      <c r="B15" s="42">
        <f t="shared" si="0"/>
        <v>45108</v>
      </c>
      <c r="C15" s="43">
        <f t="shared" si="1"/>
        <v>2023</v>
      </c>
      <c r="D15" s="43">
        <v>4</v>
      </c>
      <c r="E15" s="31">
        <f t="shared" si="2"/>
        <v>45103</v>
      </c>
      <c r="F15" s="31">
        <f t="shared" si="2"/>
        <v>45103</v>
      </c>
      <c r="G15" s="31">
        <f t="shared" si="2"/>
        <v>45105</v>
      </c>
      <c r="H15" s="31">
        <f t="shared" si="2"/>
        <v>45105</v>
      </c>
      <c r="I15" s="33">
        <f t="shared" si="2"/>
        <v>45110</v>
      </c>
      <c r="J15" s="31">
        <f t="shared" si="2"/>
        <v>45112</v>
      </c>
      <c r="K15" s="31">
        <f t="shared" si="2"/>
        <v>45114</v>
      </c>
      <c r="L15" s="31">
        <f t="shared" si="2"/>
        <v>45114</v>
      </c>
      <c r="M15" s="33">
        <f t="shared" si="2"/>
        <v>45119</v>
      </c>
      <c r="N15" s="33" t="e">
        <f t="shared" si="3"/>
        <v>#VALUE!</v>
      </c>
      <c r="O15" s="33">
        <f t="shared" si="4"/>
        <v>45138</v>
      </c>
      <c r="Q15" s="8">
        <v>5</v>
      </c>
      <c r="R15" s="18">
        <f t="shared" si="5"/>
        <v>45138</v>
      </c>
      <c r="S15" s="18">
        <f t="shared" si="6"/>
        <v>45135</v>
      </c>
      <c r="T15" s="18">
        <f t="shared" si="7"/>
        <v>45135</v>
      </c>
      <c r="U15" s="18">
        <f t="shared" si="7"/>
        <v>45134</v>
      </c>
      <c r="V15" s="18">
        <f t="shared" si="7"/>
        <v>45133</v>
      </c>
      <c r="W15" s="18">
        <f t="shared" si="7"/>
        <v>45132</v>
      </c>
      <c r="X15" s="18">
        <f t="shared" si="7"/>
        <v>45138</v>
      </c>
      <c r="Z15" s="18"/>
      <c r="AA15" s="51">
        <v>45047</v>
      </c>
      <c r="AB15" s="44" t="s">
        <v>28</v>
      </c>
      <c r="AE15">
        <v>15</v>
      </c>
    </row>
    <row r="16" spans="1:31" ht="18">
      <c r="A16" s="40">
        <f t="shared" si="8"/>
        <v>8</v>
      </c>
      <c r="B16" s="42">
        <f t="shared" si="0"/>
        <v>45139</v>
      </c>
      <c r="C16" s="43">
        <f t="shared" si="1"/>
        <v>2023</v>
      </c>
      <c r="D16" s="43">
        <v>5</v>
      </c>
      <c r="E16" s="31">
        <f t="shared" si="2"/>
        <v>45133</v>
      </c>
      <c r="F16" s="31">
        <f t="shared" si="2"/>
        <v>45133</v>
      </c>
      <c r="G16" s="31">
        <f t="shared" si="2"/>
        <v>45135</v>
      </c>
      <c r="H16" s="31">
        <f t="shared" si="2"/>
        <v>45135</v>
      </c>
      <c r="I16" s="33">
        <f t="shared" si="2"/>
        <v>45140</v>
      </c>
      <c r="J16" s="31">
        <f t="shared" si="2"/>
        <v>45142</v>
      </c>
      <c r="K16" s="31">
        <f t="shared" si="2"/>
        <v>45146</v>
      </c>
      <c r="L16" s="31">
        <f t="shared" si="2"/>
        <v>45146</v>
      </c>
      <c r="M16" s="33">
        <f t="shared" si="2"/>
        <v>45149</v>
      </c>
      <c r="N16" s="33" t="e">
        <f t="shared" si="3"/>
        <v>#VALUE!</v>
      </c>
      <c r="O16" s="33">
        <f t="shared" si="4"/>
        <v>45169</v>
      </c>
      <c r="Q16" s="8">
        <v>6</v>
      </c>
      <c r="R16" s="18">
        <f t="shared" si="5"/>
        <v>45169</v>
      </c>
      <c r="S16" s="18">
        <f t="shared" si="6"/>
        <v>45168</v>
      </c>
      <c r="T16" s="18">
        <f t="shared" si="7"/>
        <v>45163</v>
      </c>
      <c r="U16" s="18">
        <f t="shared" si="7"/>
        <v>45169</v>
      </c>
      <c r="V16" s="18">
        <f t="shared" si="7"/>
        <v>45168</v>
      </c>
      <c r="W16" s="18">
        <f t="shared" si="7"/>
        <v>45167</v>
      </c>
      <c r="X16" s="18">
        <f t="shared" si="7"/>
        <v>45159</v>
      </c>
      <c r="Z16" s="18"/>
      <c r="AA16" s="51">
        <v>45054</v>
      </c>
      <c r="AB16" s="46" t="s">
        <v>29</v>
      </c>
      <c r="AE16">
        <v>16</v>
      </c>
    </row>
    <row r="17" spans="1:31" ht="18">
      <c r="A17" s="40">
        <f t="shared" si="8"/>
        <v>9</v>
      </c>
      <c r="B17" s="42">
        <f t="shared" si="0"/>
        <v>45170</v>
      </c>
      <c r="C17" s="43">
        <f t="shared" si="1"/>
        <v>2023</v>
      </c>
      <c r="D17" s="43">
        <v>6</v>
      </c>
      <c r="E17" s="31">
        <f t="shared" si="2"/>
        <v>45162</v>
      </c>
      <c r="F17" s="31">
        <f t="shared" si="2"/>
        <v>45162</v>
      </c>
      <c r="G17" s="31">
        <f t="shared" si="2"/>
        <v>45167</v>
      </c>
      <c r="H17" s="31">
        <f t="shared" si="2"/>
        <v>45167</v>
      </c>
      <c r="I17" s="33">
        <f t="shared" si="2"/>
        <v>45170</v>
      </c>
      <c r="J17" s="31">
        <f t="shared" si="2"/>
        <v>45174</v>
      </c>
      <c r="K17" s="31">
        <f t="shared" si="2"/>
        <v>45176</v>
      </c>
      <c r="L17" s="31">
        <f t="shared" si="2"/>
        <v>45176</v>
      </c>
      <c r="M17" s="33">
        <f t="shared" si="2"/>
        <v>45181</v>
      </c>
      <c r="N17" s="33" t="e">
        <f t="shared" si="3"/>
        <v>#VALUE!</v>
      </c>
      <c r="O17" s="33">
        <f t="shared" si="4"/>
        <v>45198</v>
      </c>
      <c r="Q17" s="8">
        <v>7</v>
      </c>
      <c r="R17" s="18">
        <f t="shared" si="5"/>
        <v>45198</v>
      </c>
      <c r="S17" s="18">
        <f t="shared" si="6"/>
        <v>45197</v>
      </c>
      <c r="T17" s="18">
        <f t="shared" si="7"/>
        <v>45198</v>
      </c>
      <c r="U17" s="18">
        <f t="shared" si="7"/>
        <v>45197</v>
      </c>
      <c r="V17" s="18">
        <f t="shared" si="7"/>
        <v>45196</v>
      </c>
      <c r="W17" s="18">
        <f t="shared" si="7"/>
        <v>45195</v>
      </c>
      <c r="X17" s="18">
        <f t="shared" si="7"/>
        <v>45194</v>
      </c>
      <c r="Z17" s="18"/>
      <c r="AA17" s="51">
        <v>45075</v>
      </c>
      <c r="AB17" s="44" t="s">
        <v>30</v>
      </c>
      <c r="AE17">
        <v>17</v>
      </c>
    </row>
    <row r="18" spans="1:31" ht="18">
      <c r="A18" s="40">
        <f t="shared" si="8"/>
        <v>10</v>
      </c>
      <c r="B18" s="42">
        <f t="shared" si="0"/>
        <v>45200</v>
      </c>
      <c r="C18" s="43">
        <f t="shared" si="1"/>
        <v>2023</v>
      </c>
      <c r="D18" s="43">
        <v>7</v>
      </c>
      <c r="E18" s="31">
        <f t="shared" si="2"/>
        <v>45195</v>
      </c>
      <c r="F18" s="31">
        <f t="shared" si="2"/>
        <v>45195</v>
      </c>
      <c r="G18" s="31">
        <f t="shared" si="2"/>
        <v>45197</v>
      </c>
      <c r="H18" s="31">
        <f t="shared" si="2"/>
        <v>45197</v>
      </c>
      <c r="I18" s="33">
        <f t="shared" si="2"/>
        <v>45202</v>
      </c>
      <c r="J18" s="31">
        <f t="shared" si="2"/>
        <v>45204</v>
      </c>
      <c r="K18" s="31">
        <f t="shared" si="2"/>
        <v>45208</v>
      </c>
      <c r="L18" s="31">
        <f t="shared" si="2"/>
        <v>45208</v>
      </c>
      <c r="M18" s="33">
        <f t="shared" si="2"/>
        <v>45211</v>
      </c>
      <c r="N18" s="33" t="e">
        <f t="shared" si="3"/>
        <v>#VALUE!</v>
      </c>
      <c r="O18" s="33">
        <f t="shared" si="4"/>
        <v>45230</v>
      </c>
      <c r="Q18" s="8">
        <v>8</v>
      </c>
      <c r="R18" s="18">
        <f t="shared" si="5"/>
        <v>45230</v>
      </c>
      <c r="S18" s="18">
        <f t="shared" si="6"/>
        <v>45229</v>
      </c>
      <c r="T18" s="18">
        <f t="shared" si="7"/>
        <v>45226</v>
      </c>
      <c r="U18" s="18">
        <f t="shared" si="7"/>
        <v>45225</v>
      </c>
      <c r="V18" s="18">
        <f t="shared" si="7"/>
        <v>45224</v>
      </c>
      <c r="W18" s="18">
        <f t="shared" si="7"/>
        <v>45230</v>
      </c>
      <c r="X18" s="18">
        <f t="shared" si="7"/>
        <v>45229</v>
      </c>
      <c r="Z18" s="18"/>
      <c r="AA18" s="51">
        <v>45166</v>
      </c>
      <c r="AB18" s="44" t="s">
        <v>31</v>
      </c>
      <c r="AE18">
        <v>18</v>
      </c>
    </row>
    <row r="19" spans="1:31" ht="18">
      <c r="A19" s="40">
        <f t="shared" si="8"/>
        <v>11</v>
      </c>
      <c r="B19" s="42">
        <f t="shared" si="0"/>
        <v>45231</v>
      </c>
      <c r="C19" s="43">
        <f t="shared" si="1"/>
        <v>2023</v>
      </c>
      <c r="D19" s="43">
        <v>8</v>
      </c>
      <c r="E19" s="31">
        <f t="shared" si="2"/>
        <v>45225</v>
      </c>
      <c r="F19" s="31">
        <f t="shared" si="2"/>
        <v>45225</v>
      </c>
      <c r="G19" s="31">
        <f t="shared" si="2"/>
        <v>45229</v>
      </c>
      <c r="H19" s="31">
        <f t="shared" si="2"/>
        <v>45229</v>
      </c>
      <c r="I19" s="33">
        <f t="shared" si="2"/>
        <v>45232</v>
      </c>
      <c r="J19" s="31">
        <f t="shared" si="2"/>
        <v>45236</v>
      </c>
      <c r="K19" s="31">
        <f t="shared" si="2"/>
        <v>45238</v>
      </c>
      <c r="L19" s="31">
        <f t="shared" si="2"/>
        <v>45238</v>
      </c>
      <c r="M19" s="33">
        <f t="shared" si="2"/>
        <v>45243</v>
      </c>
      <c r="N19" s="33" t="e">
        <f t="shared" si="3"/>
        <v>#VALUE!</v>
      </c>
      <c r="O19" s="33">
        <f t="shared" si="4"/>
        <v>45260</v>
      </c>
      <c r="Q19" s="8">
        <v>9</v>
      </c>
      <c r="R19" s="18">
        <f t="shared" si="5"/>
        <v>45260</v>
      </c>
      <c r="S19" s="18">
        <f t="shared" si="6"/>
        <v>45259</v>
      </c>
      <c r="T19" s="18">
        <f t="shared" si="7"/>
        <v>45254</v>
      </c>
      <c r="U19" s="18">
        <f t="shared" si="7"/>
        <v>45260</v>
      </c>
      <c r="V19" s="18">
        <f t="shared" si="7"/>
        <v>45259</v>
      </c>
      <c r="W19" s="18">
        <f t="shared" si="7"/>
        <v>45258</v>
      </c>
      <c r="X19" s="18">
        <f t="shared" si="7"/>
        <v>45257</v>
      </c>
      <c r="Z19" s="18"/>
      <c r="AA19" s="51">
        <v>45285</v>
      </c>
      <c r="AB19" s="44" t="s">
        <v>32</v>
      </c>
      <c r="AE19">
        <v>19</v>
      </c>
    </row>
    <row r="20" spans="1:31" ht="18">
      <c r="A20" s="40">
        <f t="shared" si="8"/>
        <v>12</v>
      </c>
      <c r="B20" s="42">
        <f t="shared" si="0"/>
        <v>45261</v>
      </c>
      <c r="C20" s="43">
        <f t="shared" si="1"/>
        <v>2023</v>
      </c>
      <c r="D20" s="43">
        <v>9</v>
      </c>
      <c r="E20" s="31">
        <f t="shared" si="2"/>
        <v>45252</v>
      </c>
      <c r="F20" s="31">
        <f t="shared" si="2"/>
        <v>45252</v>
      </c>
      <c r="G20" s="31">
        <f t="shared" si="2"/>
        <v>45254</v>
      </c>
      <c r="H20" s="31">
        <f t="shared" si="2"/>
        <v>45254</v>
      </c>
      <c r="I20" s="33">
        <f t="shared" si="2"/>
        <v>45259</v>
      </c>
      <c r="J20" s="31">
        <f t="shared" si="2"/>
        <v>45261</v>
      </c>
      <c r="K20" s="31">
        <f t="shared" si="2"/>
        <v>45265</v>
      </c>
      <c r="L20" s="31">
        <f t="shared" si="2"/>
        <v>45265</v>
      </c>
      <c r="M20" s="33">
        <f t="shared" si="2"/>
        <v>45268</v>
      </c>
      <c r="N20" s="33" t="e">
        <f t="shared" si="3"/>
        <v>#VALUE!</v>
      </c>
      <c r="O20" s="33">
        <f t="shared" si="4"/>
        <v>45289</v>
      </c>
      <c r="Q20" s="8">
        <v>10</v>
      </c>
      <c r="R20" s="18">
        <f t="shared" si="5"/>
        <v>45289</v>
      </c>
      <c r="S20" s="18">
        <f t="shared" si="6"/>
        <v>45288</v>
      </c>
      <c r="T20" s="18">
        <f t="shared" si="7"/>
        <v>45289</v>
      </c>
      <c r="U20" s="18">
        <f t="shared" si="7"/>
        <v>45288</v>
      </c>
      <c r="V20" s="18">
        <f t="shared" si="7"/>
        <v>45287</v>
      </c>
      <c r="W20" s="18">
        <f t="shared" si="7"/>
        <v>45279</v>
      </c>
      <c r="X20" s="18">
        <f t="shared" si="7"/>
        <v>45278</v>
      </c>
      <c r="Z20" s="18"/>
      <c r="AA20" s="51">
        <v>45286</v>
      </c>
      <c r="AB20" s="44" t="s">
        <v>33</v>
      </c>
      <c r="AE20">
        <v>20</v>
      </c>
    </row>
    <row r="21" spans="1:31" ht="18">
      <c r="A21" s="40">
        <f t="shared" si="8"/>
        <v>13</v>
      </c>
      <c r="B21" s="42">
        <f t="shared" si="0"/>
        <v>45292</v>
      </c>
      <c r="C21" s="43">
        <f t="shared" si="1"/>
        <v>2024</v>
      </c>
      <c r="D21" s="54">
        <v>10</v>
      </c>
      <c r="E21" s="55">
        <f t="shared" si="2"/>
        <v>45282</v>
      </c>
      <c r="F21" s="55">
        <f t="shared" si="2"/>
        <v>45282</v>
      </c>
      <c r="G21" s="55">
        <f t="shared" si="2"/>
        <v>45288</v>
      </c>
      <c r="H21" s="55">
        <f t="shared" si="2"/>
        <v>45288</v>
      </c>
      <c r="I21" s="53">
        <f t="shared" si="2"/>
        <v>45294</v>
      </c>
      <c r="J21" s="55">
        <f t="shared" si="2"/>
        <v>45296</v>
      </c>
      <c r="K21" s="55">
        <f t="shared" si="2"/>
        <v>45300</v>
      </c>
      <c r="L21" s="55">
        <f t="shared" si="2"/>
        <v>45300</v>
      </c>
      <c r="M21" s="53">
        <f t="shared" si="2"/>
        <v>45303</v>
      </c>
      <c r="N21" s="37" t="e">
        <f t="shared" si="3"/>
        <v>#VALUE!</v>
      </c>
      <c r="O21" s="38">
        <f t="shared" si="4"/>
        <v>45322</v>
      </c>
      <c r="Q21" s="8">
        <v>11</v>
      </c>
      <c r="R21" s="18">
        <f t="shared" si="5"/>
        <v>45322</v>
      </c>
      <c r="S21" s="18">
        <f t="shared" si="6"/>
        <v>45321</v>
      </c>
      <c r="T21" s="18">
        <f t="shared" si="7"/>
        <v>45317</v>
      </c>
      <c r="U21" s="18">
        <f t="shared" si="7"/>
        <v>45316</v>
      </c>
      <c r="V21" s="18">
        <f t="shared" si="7"/>
        <v>45322</v>
      </c>
      <c r="W21" s="18">
        <f t="shared" si="7"/>
        <v>45321</v>
      </c>
      <c r="X21" s="18">
        <f t="shared" si="7"/>
        <v>45320</v>
      </c>
      <c r="Z21" s="18"/>
      <c r="AA21" s="51">
        <v>45292</v>
      </c>
      <c r="AB21" s="45" t="s">
        <v>34</v>
      </c>
      <c r="AE21">
        <v>21</v>
      </c>
    </row>
    <row r="22" spans="1:31" ht="18">
      <c r="A22" s="40">
        <f t="shared" si="8"/>
        <v>14</v>
      </c>
      <c r="B22" s="42">
        <f t="shared" si="0"/>
        <v>45323</v>
      </c>
      <c r="C22" s="43">
        <f t="shared" si="1"/>
        <v>2024</v>
      </c>
      <c r="D22" s="54">
        <v>11</v>
      </c>
      <c r="E22" s="56">
        <f t="shared" si="2"/>
        <v>45316</v>
      </c>
      <c r="F22" s="56">
        <f t="shared" si="2"/>
        <v>45316</v>
      </c>
      <c r="G22" s="56">
        <f t="shared" si="2"/>
        <v>45320</v>
      </c>
      <c r="H22" s="56">
        <f t="shared" si="2"/>
        <v>45320</v>
      </c>
      <c r="I22" s="56">
        <f t="shared" si="2"/>
        <v>45323</v>
      </c>
      <c r="J22" s="56">
        <f t="shared" si="2"/>
        <v>45327</v>
      </c>
      <c r="K22" s="56">
        <f t="shared" si="2"/>
        <v>45329</v>
      </c>
      <c r="L22" s="56">
        <f t="shared" si="2"/>
        <v>45329</v>
      </c>
      <c r="M22" s="56">
        <f t="shared" si="2"/>
        <v>45334</v>
      </c>
      <c r="N22" s="32" t="e">
        <f t="shared" si="3"/>
        <v>#VALUE!</v>
      </c>
      <c r="O22" s="33">
        <f t="shared" si="4"/>
        <v>45351</v>
      </c>
      <c r="Q22" s="8">
        <v>12</v>
      </c>
      <c r="R22" s="18">
        <f t="shared" si="5"/>
        <v>45351</v>
      </c>
      <c r="S22" s="18">
        <f t="shared" si="6"/>
        <v>45350</v>
      </c>
      <c r="T22" s="18">
        <f t="shared" si="7"/>
        <v>45345</v>
      </c>
      <c r="U22" s="18">
        <f t="shared" si="7"/>
        <v>45351</v>
      </c>
      <c r="V22" s="18">
        <f t="shared" si="7"/>
        <v>45350</v>
      </c>
      <c r="W22" s="18">
        <f t="shared" si="7"/>
        <v>45349</v>
      </c>
      <c r="X22" s="18">
        <f t="shared" si="7"/>
        <v>45348</v>
      </c>
      <c r="Z22" s="18"/>
      <c r="AA22" s="52">
        <v>45380</v>
      </c>
      <c r="AB22" s="49" t="s">
        <v>26</v>
      </c>
      <c r="AE22">
        <v>22</v>
      </c>
    </row>
    <row r="23" spans="1:31" ht="18">
      <c r="A23" s="40">
        <f t="shared" si="8"/>
        <v>15</v>
      </c>
      <c r="B23" s="42">
        <f t="shared" si="0"/>
        <v>45352</v>
      </c>
      <c r="C23" s="43">
        <f t="shared" si="1"/>
        <v>2024</v>
      </c>
      <c r="D23" s="54">
        <v>12</v>
      </c>
      <c r="E23" s="57">
        <f t="shared" si="2"/>
        <v>45344</v>
      </c>
      <c r="F23" s="57">
        <f t="shared" si="2"/>
        <v>45344</v>
      </c>
      <c r="G23" s="57">
        <f t="shared" si="2"/>
        <v>45348</v>
      </c>
      <c r="H23" s="57">
        <f t="shared" si="2"/>
        <v>45348</v>
      </c>
      <c r="I23" s="57">
        <f t="shared" si="2"/>
        <v>45351</v>
      </c>
      <c r="J23" s="57">
        <f t="shared" si="2"/>
        <v>45355</v>
      </c>
      <c r="K23" s="57">
        <f t="shared" si="2"/>
        <v>45357</v>
      </c>
      <c r="L23" s="57">
        <f t="shared" si="2"/>
        <v>45357</v>
      </c>
      <c r="M23" s="57">
        <f t="shared" si="2"/>
        <v>45362</v>
      </c>
      <c r="N23" s="29" t="e">
        <f t="shared" si="3"/>
        <v>#VALUE!</v>
      </c>
      <c r="O23" s="30">
        <f t="shared" si="4"/>
        <v>45379</v>
      </c>
      <c r="Q23" s="8">
        <v>13</v>
      </c>
      <c r="R23" s="18">
        <f t="shared" si="5"/>
        <v>45379</v>
      </c>
      <c r="S23" s="18">
        <f t="shared" si="6"/>
        <v>45378</v>
      </c>
      <c r="T23" s="18">
        <f t="shared" si="7"/>
        <v>45373</v>
      </c>
      <c r="U23" s="18">
        <f t="shared" si="7"/>
        <v>45379</v>
      </c>
      <c r="V23" s="18">
        <f t="shared" si="7"/>
        <v>45378</v>
      </c>
      <c r="W23" s="18">
        <f t="shared" si="7"/>
        <v>45377</v>
      </c>
      <c r="X23" s="18">
        <f t="shared" si="7"/>
        <v>45376</v>
      </c>
      <c r="Z23" s="18"/>
      <c r="AE23">
        <v>23</v>
      </c>
    </row>
    <row r="24" spans="1:31" ht="17.399999999999999">
      <c r="B24" s="11"/>
      <c r="C24" s="11"/>
      <c r="D24" s="12"/>
      <c r="E24" s="13"/>
      <c r="F24" s="13"/>
      <c r="G24" s="13"/>
      <c r="H24" s="13"/>
      <c r="I24" s="13"/>
      <c r="J24" s="13"/>
      <c r="K24" s="13"/>
      <c r="L24" s="13"/>
      <c r="M24" s="13"/>
      <c r="N24" s="13"/>
      <c r="O24" s="13"/>
      <c r="Q24" s="10"/>
      <c r="T24" s="1">
        <f t="shared" ref="T24:V24" si="9">U24+1</f>
        <v>15</v>
      </c>
      <c r="U24" s="1">
        <f t="shared" si="9"/>
        <v>14</v>
      </c>
      <c r="V24" s="1">
        <f t="shared" si="9"/>
        <v>13</v>
      </c>
      <c r="W24" s="1">
        <f>X24+1</f>
        <v>12</v>
      </c>
      <c r="X24" s="1">
        <v>11</v>
      </c>
      <c r="AE24">
        <v>24</v>
      </c>
    </row>
    <row r="25" spans="1:31" ht="17.399999999999999">
      <c r="B25" s="14"/>
      <c r="C25" s="14"/>
      <c r="E25" s="15"/>
      <c r="F25" s="15"/>
      <c r="G25" s="15"/>
      <c r="H25" s="15"/>
      <c r="I25" s="15"/>
      <c r="J25" s="15"/>
      <c r="K25" s="15"/>
      <c r="L25" s="15"/>
      <c r="AE25">
        <v>25</v>
      </c>
    </row>
    <row r="26" spans="1:31">
      <c r="AE26">
        <v>26</v>
      </c>
    </row>
    <row r="27" spans="1:31" ht="30.75" customHeight="1">
      <c r="B27" s="63" t="s">
        <v>35</v>
      </c>
      <c r="C27" s="69" t="s">
        <v>43</v>
      </c>
      <c r="D27" s="70"/>
      <c r="E27" s="70"/>
      <c r="F27" s="70"/>
      <c r="G27" s="70"/>
      <c r="H27" s="70"/>
      <c r="I27" s="70"/>
      <c r="J27" s="70"/>
      <c r="K27" s="70"/>
      <c r="L27" s="70"/>
      <c r="M27" s="70"/>
      <c r="N27" s="13"/>
      <c r="O27" s="13"/>
      <c r="AE27">
        <v>27</v>
      </c>
    </row>
    <row r="28" spans="1:31" ht="30.75" customHeight="1">
      <c r="B28" s="63"/>
      <c r="C28" s="62" t="s">
        <v>46</v>
      </c>
      <c r="D28" s="62"/>
      <c r="E28" s="62"/>
      <c r="F28" s="62"/>
      <c r="G28" s="62"/>
      <c r="H28" s="62"/>
      <c r="I28" s="62"/>
      <c r="J28" s="62"/>
      <c r="K28" s="62"/>
      <c r="L28" s="62"/>
      <c r="M28" s="62"/>
      <c r="N28" s="13"/>
      <c r="O28" s="13"/>
      <c r="AE28">
        <v>28</v>
      </c>
    </row>
    <row r="29" spans="1:31" ht="30.75" customHeight="1">
      <c r="B29" s="63"/>
      <c r="C29" s="62" t="s">
        <v>44</v>
      </c>
      <c r="D29" s="62"/>
      <c r="E29" s="62"/>
      <c r="F29" s="62"/>
      <c r="G29" s="62"/>
      <c r="H29" s="62"/>
      <c r="I29" s="62"/>
      <c r="J29" s="62"/>
      <c r="K29" s="62"/>
      <c r="L29" s="62"/>
      <c r="M29" s="62"/>
      <c r="N29" s="13"/>
      <c r="O29" s="13"/>
      <c r="AE29">
        <v>29</v>
      </c>
    </row>
    <row r="30" spans="1:31" ht="30.75" customHeight="1">
      <c r="B30" s="63"/>
      <c r="C30" s="62" t="s">
        <v>47</v>
      </c>
      <c r="D30" s="62"/>
      <c r="E30" s="62"/>
      <c r="F30" s="62"/>
      <c r="G30" s="62"/>
      <c r="H30" s="62"/>
      <c r="I30" s="62"/>
      <c r="J30" s="62"/>
      <c r="K30" s="62"/>
      <c r="L30" s="62"/>
      <c r="M30" s="62"/>
      <c r="N30" s="13"/>
      <c r="O30" s="13"/>
      <c r="AE30">
        <v>30</v>
      </c>
    </row>
    <row r="31" spans="1:31" ht="30.75" customHeight="1">
      <c r="B31" s="63"/>
      <c r="C31" s="62" t="s">
        <v>45</v>
      </c>
      <c r="D31" s="62"/>
      <c r="E31" s="62"/>
      <c r="F31" s="62"/>
      <c r="G31" s="62"/>
      <c r="H31" s="62"/>
      <c r="I31" s="62"/>
      <c r="J31" s="62"/>
      <c r="K31" s="62"/>
      <c r="L31" s="62"/>
      <c r="M31" s="62"/>
      <c r="N31" s="13"/>
      <c r="O31" s="13"/>
      <c r="AE31">
        <v>31</v>
      </c>
    </row>
    <row r="32" spans="1:31" ht="30.75" customHeight="1">
      <c r="B32" s="63"/>
      <c r="C32" s="62" t="s">
        <v>39</v>
      </c>
      <c r="D32" s="62"/>
      <c r="E32" s="62"/>
      <c r="F32" s="62"/>
      <c r="G32" s="62"/>
      <c r="H32" s="62"/>
      <c r="I32" s="62"/>
      <c r="J32" s="62"/>
      <c r="K32" s="62"/>
      <c r="L32" s="62"/>
      <c r="M32" s="62"/>
      <c r="N32" s="13"/>
      <c r="O32" s="59"/>
      <c r="AE32" t="s">
        <v>4</v>
      </c>
    </row>
    <row r="33" spans="2:31" ht="22.5" customHeight="1">
      <c r="B33" s="63"/>
      <c r="C33" s="64" t="s">
        <v>38</v>
      </c>
      <c r="D33" s="64"/>
      <c r="E33" s="64"/>
      <c r="F33" s="64"/>
      <c r="G33" s="64"/>
      <c r="H33" s="64"/>
      <c r="I33" s="64"/>
      <c r="J33" s="64"/>
      <c r="K33" s="64"/>
      <c r="L33" s="64"/>
      <c r="M33" s="64"/>
      <c r="O33" s="20"/>
      <c r="AE33" t="s">
        <v>17</v>
      </c>
    </row>
    <row r="34" spans="2:31" ht="15">
      <c r="L34" s="16"/>
      <c r="O34" s="16"/>
      <c r="AE34" s="9" t="s">
        <v>18</v>
      </c>
    </row>
    <row r="35" spans="2:31" ht="15">
      <c r="L35" s="16"/>
      <c r="AE35" s="9" t="s">
        <v>19</v>
      </c>
    </row>
    <row r="36" spans="2:31">
      <c r="AE36" s="9" t="s">
        <v>20</v>
      </c>
    </row>
    <row r="37" spans="2:31">
      <c r="AE37" s="9" t="s">
        <v>21</v>
      </c>
    </row>
    <row r="38" spans="2:31">
      <c r="AE38" s="9" t="s">
        <v>22</v>
      </c>
    </row>
    <row r="39" spans="2:31">
      <c r="AE39" s="9"/>
    </row>
    <row r="40" spans="2:31">
      <c r="AE40" s="9"/>
    </row>
    <row r="41" spans="2:31">
      <c r="AE41" s="9"/>
    </row>
    <row r="42" spans="2:31">
      <c r="AE42" s="9"/>
    </row>
    <row r="43" spans="2:31">
      <c r="AE43" s="9"/>
    </row>
  </sheetData>
  <sheetProtection algorithmName="SHA-512" hashValue="+5G04n0ATR8FXdBxZ6Bs9mYOnduXSjG1F19ctqa4otCISbzFcoPW5ASL9wFTJPI2p6TUFl1r61YLP8D4Kuad/Q==" saltValue="PbSnwozcFeg9xOGxYBfe+w==" spinCount="100000" sheet="1" objects="1" scenarios="1"/>
  <mergeCells count="11">
    <mergeCell ref="H2:M2"/>
    <mergeCell ref="H3:M3"/>
    <mergeCell ref="AA11:AB11"/>
    <mergeCell ref="C27:M27"/>
    <mergeCell ref="C28:M28"/>
    <mergeCell ref="C32:M32"/>
    <mergeCell ref="B27:B33"/>
    <mergeCell ref="C33:M33"/>
    <mergeCell ref="C31:M31"/>
    <mergeCell ref="C30:M30"/>
    <mergeCell ref="C29:M29"/>
  </mergeCells>
  <conditionalFormatting sqref="E12:M23">
    <cfRule type="expression" dxfId="5" priority="7" stopIfTrue="1">
      <formula>IF(#REF!=0,FALSE,TRUE)</formula>
    </cfRule>
  </conditionalFormatting>
  <conditionalFormatting sqref="E24:O24">
    <cfRule type="expression" dxfId="4" priority="16" stopIfTrue="1">
      <formula>IF(#REF!=0,FALSE,TRUE)</formula>
    </cfRule>
  </conditionalFormatting>
  <conditionalFormatting sqref="N12:N23">
    <cfRule type="expression" dxfId="3" priority="8" stopIfTrue="1">
      <formula>IF(#REF!=0,FALSE,TRUE)</formula>
    </cfRule>
  </conditionalFormatting>
  <conditionalFormatting sqref="N27:O32">
    <cfRule type="expression" dxfId="2" priority="15" stopIfTrue="1">
      <formula>IF(#REF!=0,FALSE,TRUE)</formula>
    </cfRule>
  </conditionalFormatting>
  <conditionalFormatting sqref="O12:O23">
    <cfRule type="expression" dxfId="1" priority="5" stopIfTrue="1">
      <formula>IF(#REF!=0,FALSE,TRUE)</formula>
    </cfRule>
  </conditionalFormatting>
  <conditionalFormatting sqref="P12:P23">
    <cfRule type="cellIs" dxfId="0" priority="12" operator="equal">
      <formula>3</formula>
    </cfRule>
  </conditionalFormatting>
  <dataValidations count="1">
    <dataValidation type="list" allowBlank="1" showInputMessage="1" showErrorMessage="1" sqref="M8" xr:uid="{943A7BCE-1C62-4EFE-A5AF-1FE36B993FC6}">
      <formula1>DateList</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152c26d-7c88-4d77-b362-3fc4178d095a">
      <Terms xmlns="http://schemas.microsoft.com/office/infopath/2007/PartnerControls"/>
    </lcf76f155ced4ddcb4097134ff3c332f>
    <TaxCatchAll xmlns="7513a4df-a61f-49f3-ac44-6afcaa5d954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A58454BA56D949B3002760526B564D" ma:contentTypeVersion="15" ma:contentTypeDescription="Create a new document." ma:contentTypeScope="" ma:versionID="a438a4d38b2234b3c15427020b15ae30">
  <xsd:schema xmlns:xsd="http://www.w3.org/2001/XMLSchema" xmlns:xs="http://www.w3.org/2001/XMLSchema" xmlns:p="http://schemas.microsoft.com/office/2006/metadata/properties" xmlns:ns2="c152c26d-7c88-4d77-b362-3fc4178d095a" xmlns:ns3="7513a4df-a61f-49f3-ac44-6afcaa5d9545" targetNamespace="http://schemas.microsoft.com/office/2006/metadata/properties" ma:root="true" ma:fieldsID="90d60e4e181f54db6297b350df4fcb10" ns2:_="" ns3:_="">
    <xsd:import namespace="c152c26d-7c88-4d77-b362-3fc4178d095a"/>
    <xsd:import namespace="7513a4df-a61f-49f3-ac44-6afcaa5d95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52c26d-7c88-4d77-b362-3fc4178d09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3a4df-a61f-49f3-ac44-6afcaa5d95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c277a8-86c5-4ff4-b2e9-1a24b29e307e}" ma:internalName="TaxCatchAll" ma:showField="CatchAllData" ma:web="7513a4df-a61f-49f3-ac44-6afcaa5d95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842954-06CE-4BD1-BEED-BE21AA723836}">
  <ds:schemaRefs>
    <ds:schemaRef ds:uri="http://schemas.microsoft.com/office/2006/metadata/properties"/>
    <ds:schemaRef ds:uri="http://schemas.microsoft.com/office/infopath/2007/PartnerControls"/>
    <ds:schemaRef ds:uri="c152c26d-7c88-4d77-b362-3fc4178d095a"/>
    <ds:schemaRef ds:uri="7513a4df-a61f-49f3-ac44-6afcaa5d9545"/>
  </ds:schemaRefs>
</ds:datastoreItem>
</file>

<file path=customXml/itemProps2.xml><?xml version="1.0" encoding="utf-8"?>
<ds:datastoreItem xmlns:ds="http://schemas.openxmlformats.org/officeDocument/2006/customXml" ds:itemID="{1411E759-B79B-4596-A838-996557840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52c26d-7c88-4d77-b362-3fc4178d095a"/>
    <ds:schemaRef ds:uri="7513a4df-a61f-49f3-ac44-6afcaa5d9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CABA3D-80A9-4D24-96CA-90EF5C099A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Schedule</vt:lpstr>
      <vt:lpstr>BankHols</vt:lpstr>
      <vt:lpstr>DateList</vt:lpstr>
      <vt:lpstr>OtherDates</vt:lpstr>
      <vt:lpstr>PayDate</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Cunningham</dc:creator>
  <cp:keywords/>
  <dc:description/>
  <cp:lastModifiedBy>Agnes Plewa-Weir</cp:lastModifiedBy>
  <cp:revision/>
  <dcterms:created xsi:type="dcterms:W3CDTF">2022-01-21T16:17:22Z</dcterms:created>
  <dcterms:modified xsi:type="dcterms:W3CDTF">2023-11-01T10:09:07Z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0x0101003EA58454BA56D949B3002760526B564D</vt:lpwstr>
  </property>
  <property fmtid="{D5CDD505-2E9C-101B-9397-08002B2CF9AE}" pid="3" name="MediaServiceImageTags">
    <vt:lpwstr/>
  </property>
</Properties>
</file>